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eas\Dropbox\PEMBINAAN JF\JF ANALIS PERDAGANGAN\"/>
    </mc:Choice>
  </mc:AlternateContent>
  <xr:revisionPtr revIDLastSave="0" documentId="13_ncr:1_{6B01C34F-3AA1-4314-91DF-D13D4FD2531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etunjuk Pengisian" sheetId="16" r:id="rId1"/>
    <sheet name="butir kegiatan" sheetId="1" r:id="rId2"/>
    <sheet name="AP Pertama" sheetId="9" r:id="rId3"/>
    <sheet name="AP Muda" sheetId="10" r:id="rId4"/>
    <sheet name="AP Madya" sheetId="13" r:id="rId5"/>
    <sheet name="AP Utama" sheetId="14" r:id="rId6"/>
    <sheet name="rekap formasi per tahun" sheetId="12" r:id="rId7"/>
    <sheet name="rekap formasi 5 tahun" sheetId="15" r:id="rId8"/>
  </sheets>
  <externalReferences>
    <externalReference r:id="rId9"/>
  </externalReferences>
  <definedNames>
    <definedName name="_xlnm._FilterDatabase" localSheetId="1" hidden="1">'butir kegiatan'!$J$1:$J$134</definedName>
    <definedName name="_GoBack" localSheetId="1">'butir kegiatan'!$D$73</definedName>
    <definedName name="_Hlk33431277" localSheetId="1">'butir kegiatan'!$D$39</definedName>
    <definedName name="_Hlk33431287" localSheetId="1">'butir kegiatan'!$D$42</definedName>
    <definedName name="_Hlk33431307" localSheetId="1">'butir kegiatan'!$B$73</definedName>
    <definedName name="_xlnm.Print_Titles" localSheetId="1">'butir kegiatan'!$5:$6</definedName>
  </definedNames>
  <calcPr calcId="191029"/>
</workbook>
</file>

<file path=xl/calcChain.xml><?xml version="1.0" encoding="utf-8"?>
<calcChain xmlns="http://schemas.openxmlformats.org/spreadsheetml/2006/main">
  <c r="K10" i="9" l="1"/>
  <c r="K9" i="9" l="1"/>
  <c r="L9" i="9" s="1"/>
  <c r="K8" i="9"/>
  <c r="L8" i="9" s="1"/>
  <c r="L10" i="9"/>
  <c r="K28" i="9"/>
  <c r="L28" i="9" s="1"/>
  <c r="K29" i="9"/>
  <c r="L29" i="9" s="1"/>
  <c r="K30" i="9"/>
  <c r="L30" i="9" s="1"/>
  <c r="K31" i="9"/>
  <c r="L31" i="9" s="1"/>
  <c r="K32" i="9"/>
  <c r="L32" i="9" s="1"/>
  <c r="K33" i="9"/>
  <c r="L33" i="9" s="1"/>
  <c r="K34" i="9"/>
  <c r="L34" i="9" s="1"/>
  <c r="K27" i="9"/>
  <c r="L27" i="9" s="1"/>
  <c r="K26" i="9"/>
  <c r="L26" i="9" s="1"/>
  <c r="K25" i="9"/>
  <c r="L25" i="9" s="1"/>
  <c r="K24" i="9"/>
  <c r="L24" i="9" s="1"/>
  <c r="K23" i="9"/>
  <c r="L23" i="9" s="1"/>
  <c r="K22" i="9"/>
  <c r="L22" i="9" s="1"/>
  <c r="K21" i="9"/>
  <c r="L21" i="9" s="1"/>
  <c r="K20" i="9"/>
  <c r="L20" i="9" s="1"/>
  <c r="K19" i="9"/>
  <c r="L19" i="9" s="1"/>
  <c r="K18" i="9"/>
  <c r="L18" i="9" s="1"/>
  <c r="K17" i="9"/>
  <c r="L17" i="9" s="1"/>
  <c r="K16" i="9"/>
  <c r="L16" i="9" s="1"/>
  <c r="K15" i="9"/>
  <c r="L15" i="9" s="1"/>
  <c r="K14" i="9"/>
  <c r="L14" i="9" s="1"/>
  <c r="K13" i="9"/>
  <c r="L13" i="9" s="1"/>
  <c r="K12" i="9"/>
  <c r="L12" i="9" s="1"/>
  <c r="K11" i="9"/>
  <c r="L11" i="9" s="1"/>
  <c r="H10" i="15"/>
  <c r="H9" i="15"/>
  <c r="H8" i="15"/>
  <c r="H7" i="15"/>
  <c r="G10" i="15"/>
  <c r="G9" i="15"/>
  <c r="G8" i="15"/>
  <c r="G7" i="15"/>
  <c r="F10" i="15"/>
  <c r="F9" i="15"/>
  <c r="F8" i="15"/>
  <c r="F7" i="15"/>
  <c r="E10" i="15"/>
  <c r="E9" i="15"/>
  <c r="E8" i="15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36" i="13"/>
  <c r="J38" i="13"/>
  <c r="J22" i="13"/>
  <c r="J21" i="13"/>
  <c r="J39" i="13"/>
  <c r="J40" i="13"/>
  <c r="J41" i="13"/>
  <c r="J42" i="13"/>
  <c r="J43" i="13"/>
  <c r="J44" i="13"/>
  <c r="J37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0" i="13"/>
  <c r="J19" i="13"/>
  <c r="J18" i="13"/>
  <c r="J17" i="13"/>
  <c r="J16" i="13"/>
  <c r="J15" i="13"/>
  <c r="J14" i="13"/>
  <c r="J13" i="13"/>
  <c r="J12" i="13"/>
  <c r="J11" i="13"/>
  <c r="J10" i="13"/>
  <c r="J8" i="13"/>
  <c r="J9" i="13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47" i="10"/>
  <c r="J48" i="10"/>
  <c r="J8" i="10"/>
  <c r="J49" i="10"/>
  <c r="J50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G11" i="15" l="1"/>
  <c r="F11" i="15"/>
  <c r="H11" i="15"/>
  <c r="L35" i="9"/>
  <c r="M35" i="9" s="1"/>
  <c r="M13" i="9" l="1"/>
  <c r="M16" i="9"/>
  <c r="M21" i="9"/>
  <c r="M24" i="9"/>
  <c r="M29" i="9"/>
  <c r="M32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8" i="9"/>
  <c r="M20" i="9"/>
  <c r="K26" i="14"/>
  <c r="L26" i="14" s="1"/>
  <c r="M26" i="14" s="1"/>
  <c r="K25" i="14"/>
  <c r="L25" i="14" s="1"/>
  <c r="M25" i="14" s="1"/>
  <c r="K24" i="14"/>
  <c r="L24" i="14" s="1"/>
  <c r="M24" i="14" s="1"/>
  <c r="K23" i="14"/>
  <c r="L23" i="14" s="1"/>
  <c r="M23" i="14" s="1"/>
  <c r="K22" i="14"/>
  <c r="L22" i="14" s="1"/>
  <c r="M22" i="14" s="1"/>
  <c r="K21" i="14"/>
  <c r="L21" i="14" s="1"/>
  <c r="M21" i="14" s="1"/>
  <c r="K20" i="14"/>
  <c r="L20" i="14" s="1"/>
  <c r="M20" i="14" s="1"/>
  <c r="K19" i="14"/>
  <c r="L19" i="14" s="1"/>
  <c r="M19" i="14" s="1"/>
  <c r="K18" i="14"/>
  <c r="L18" i="14" s="1"/>
  <c r="M18" i="14" s="1"/>
  <c r="K17" i="14"/>
  <c r="L17" i="14" s="1"/>
  <c r="M17" i="14" s="1"/>
  <c r="K16" i="14"/>
  <c r="L16" i="14" s="1"/>
  <c r="M16" i="14" s="1"/>
  <c r="K15" i="14"/>
  <c r="L15" i="14" s="1"/>
  <c r="M15" i="14" s="1"/>
  <c r="K14" i="14"/>
  <c r="L14" i="14" s="1"/>
  <c r="M14" i="14" s="1"/>
  <c r="K13" i="14"/>
  <c r="L13" i="14" s="1"/>
  <c r="M13" i="14" s="1"/>
  <c r="K12" i="14"/>
  <c r="L12" i="14" s="1"/>
  <c r="M12" i="14" s="1"/>
  <c r="K11" i="14"/>
  <c r="L11" i="14" s="1"/>
  <c r="M11" i="14" s="1"/>
  <c r="K10" i="14"/>
  <c r="L10" i="14" s="1"/>
  <c r="M10" i="14" s="1"/>
  <c r="K9" i="14"/>
  <c r="L9" i="14" s="1"/>
  <c r="M9" i="14" s="1"/>
  <c r="K8" i="14"/>
  <c r="L8" i="14" s="1"/>
  <c r="M8" i="14" s="1"/>
  <c r="K44" i="13"/>
  <c r="L44" i="13" s="1"/>
  <c r="M44" i="13" s="1"/>
  <c r="K43" i="13"/>
  <c r="L43" i="13" s="1"/>
  <c r="M43" i="13" s="1"/>
  <c r="K42" i="13"/>
  <c r="L42" i="13" s="1"/>
  <c r="M42" i="13" s="1"/>
  <c r="K41" i="13"/>
  <c r="L41" i="13" s="1"/>
  <c r="M41" i="13" s="1"/>
  <c r="K40" i="13"/>
  <c r="L40" i="13" s="1"/>
  <c r="M40" i="13" s="1"/>
  <c r="K39" i="13"/>
  <c r="L39" i="13" s="1"/>
  <c r="M39" i="13" s="1"/>
  <c r="K38" i="13"/>
  <c r="L38" i="13" s="1"/>
  <c r="M38" i="13" s="1"/>
  <c r="K37" i="13"/>
  <c r="L37" i="13" s="1"/>
  <c r="M37" i="13" s="1"/>
  <c r="K36" i="13"/>
  <c r="L36" i="13" s="1"/>
  <c r="M36" i="13" s="1"/>
  <c r="K35" i="13"/>
  <c r="L35" i="13" s="1"/>
  <c r="M35" i="13" s="1"/>
  <c r="K34" i="13"/>
  <c r="L34" i="13" s="1"/>
  <c r="M34" i="13" s="1"/>
  <c r="K33" i="13"/>
  <c r="L33" i="13" s="1"/>
  <c r="M33" i="13" s="1"/>
  <c r="K32" i="13"/>
  <c r="L32" i="13" s="1"/>
  <c r="M32" i="13" s="1"/>
  <c r="K31" i="13"/>
  <c r="L31" i="13" s="1"/>
  <c r="M31" i="13" s="1"/>
  <c r="K30" i="13"/>
  <c r="L30" i="13" s="1"/>
  <c r="M30" i="13" s="1"/>
  <c r="K29" i="13"/>
  <c r="L29" i="13" s="1"/>
  <c r="M29" i="13" s="1"/>
  <c r="K28" i="13"/>
  <c r="L28" i="13" s="1"/>
  <c r="M28" i="13" s="1"/>
  <c r="K27" i="13"/>
  <c r="L27" i="13" s="1"/>
  <c r="M27" i="13" s="1"/>
  <c r="K26" i="13"/>
  <c r="L26" i="13" s="1"/>
  <c r="M26" i="13" s="1"/>
  <c r="K25" i="13"/>
  <c r="L25" i="13" s="1"/>
  <c r="M25" i="13" s="1"/>
  <c r="K24" i="13"/>
  <c r="L24" i="13" s="1"/>
  <c r="M24" i="13" s="1"/>
  <c r="K23" i="13"/>
  <c r="L23" i="13" s="1"/>
  <c r="M23" i="13" s="1"/>
  <c r="K22" i="13"/>
  <c r="L22" i="13" s="1"/>
  <c r="M22" i="13" s="1"/>
  <c r="K21" i="13"/>
  <c r="L21" i="13" s="1"/>
  <c r="M21" i="13" s="1"/>
  <c r="K20" i="13"/>
  <c r="L20" i="13" s="1"/>
  <c r="M20" i="13" s="1"/>
  <c r="K19" i="13"/>
  <c r="L19" i="13" s="1"/>
  <c r="M19" i="13" s="1"/>
  <c r="K18" i="13"/>
  <c r="L18" i="13" s="1"/>
  <c r="M18" i="13" s="1"/>
  <c r="K17" i="13"/>
  <c r="L17" i="13" s="1"/>
  <c r="M17" i="13" s="1"/>
  <c r="K16" i="13"/>
  <c r="L16" i="13" s="1"/>
  <c r="M16" i="13" s="1"/>
  <c r="K15" i="13"/>
  <c r="L15" i="13" s="1"/>
  <c r="M15" i="13" s="1"/>
  <c r="K14" i="13"/>
  <c r="L14" i="13" s="1"/>
  <c r="M14" i="13" s="1"/>
  <c r="K13" i="13"/>
  <c r="L13" i="13" s="1"/>
  <c r="M13" i="13" s="1"/>
  <c r="K12" i="13"/>
  <c r="L12" i="13" s="1"/>
  <c r="M12" i="13" s="1"/>
  <c r="K11" i="13"/>
  <c r="L11" i="13" s="1"/>
  <c r="M11" i="13" s="1"/>
  <c r="K10" i="13"/>
  <c r="L10" i="13" s="1"/>
  <c r="M10" i="13" s="1"/>
  <c r="K9" i="13"/>
  <c r="L9" i="13" s="1"/>
  <c r="M9" i="13" s="1"/>
  <c r="K8" i="13"/>
  <c r="L8" i="13" s="1"/>
  <c r="M8" i="13" s="1"/>
  <c r="K50" i="10"/>
  <c r="L50" i="10" s="1"/>
  <c r="M50" i="10" s="1"/>
  <c r="K49" i="10"/>
  <c r="L49" i="10" s="1"/>
  <c r="M49" i="10" s="1"/>
  <c r="K48" i="10"/>
  <c r="L48" i="10" s="1"/>
  <c r="M48" i="10" s="1"/>
  <c r="K47" i="10"/>
  <c r="L47" i="10" s="1"/>
  <c r="M47" i="10" s="1"/>
  <c r="K46" i="10"/>
  <c r="L46" i="10" s="1"/>
  <c r="M46" i="10" s="1"/>
  <c r="K45" i="10"/>
  <c r="L45" i="10" s="1"/>
  <c r="M45" i="10" s="1"/>
  <c r="K44" i="10"/>
  <c r="L44" i="10" s="1"/>
  <c r="M44" i="10" s="1"/>
  <c r="K43" i="10"/>
  <c r="L43" i="10" s="1"/>
  <c r="M43" i="10" s="1"/>
  <c r="K42" i="10"/>
  <c r="L42" i="10" s="1"/>
  <c r="M42" i="10" s="1"/>
  <c r="K41" i="10"/>
  <c r="L41" i="10" s="1"/>
  <c r="M41" i="10" s="1"/>
  <c r="K40" i="10"/>
  <c r="L40" i="10" s="1"/>
  <c r="M40" i="10" s="1"/>
  <c r="K39" i="10"/>
  <c r="L39" i="10" s="1"/>
  <c r="M39" i="10" s="1"/>
  <c r="K38" i="10"/>
  <c r="L38" i="10" s="1"/>
  <c r="M38" i="10" s="1"/>
  <c r="K37" i="10"/>
  <c r="L37" i="10" s="1"/>
  <c r="M37" i="10" s="1"/>
  <c r="K36" i="10"/>
  <c r="L36" i="10" s="1"/>
  <c r="M36" i="10" s="1"/>
  <c r="K35" i="10"/>
  <c r="L35" i="10" s="1"/>
  <c r="M35" i="10" s="1"/>
  <c r="K34" i="10"/>
  <c r="L34" i="10" s="1"/>
  <c r="M34" i="10" s="1"/>
  <c r="K33" i="10"/>
  <c r="L33" i="10" s="1"/>
  <c r="M33" i="10" s="1"/>
  <c r="K32" i="10"/>
  <c r="L32" i="10" s="1"/>
  <c r="M32" i="10" s="1"/>
  <c r="K31" i="10"/>
  <c r="L31" i="10" s="1"/>
  <c r="M31" i="10" s="1"/>
  <c r="K30" i="10"/>
  <c r="L30" i="10" s="1"/>
  <c r="M30" i="10" s="1"/>
  <c r="K29" i="10"/>
  <c r="L29" i="10" s="1"/>
  <c r="M29" i="10" s="1"/>
  <c r="K28" i="10"/>
  <c r="L28" i="10" s="1"/>
  <c r="M28" i="10" s="1"/>
  <c r="K27" i="10"/>
  <c r="L27" i="10" s="1"/>
  <c r="M27" i="10" s="1"/>
  <c r="K26" i="10"/>
  <c r="L26" i="10" s="1"/>
  <c r="M26" i="10" s="1"/>
  <c r="K25" i="10"/>
  <c r="L25" i="10" s="1"/>
  <c r="M25" i="10" s="1"/>
  <c r="K24" i="10"/>
  <c r="L24" i="10" s="1"/>
  <c r="M24" i="10" s="1"/>
  <c r="K23" i="10"/>
  <c r="L23" i="10" s="1"/>
  <c r="M23" i="10" s="1"/>
  <c r="K22" i="10"/>
  <c r="L22" i="10" s="1"/>
  <c r="M22" i="10" s="1"/>
  <c r="K21" i="10"/>
  <c r="L21" i="10" s="1"/>
  <c r="M21" i="10" s="1"/>
  <c r="K20" i="10"/>
  <c r="L20" i="10" s="1"/>
  <c r="M20" i="10" s="1"/>
  <c r="K19" i="10"/>
  <c r="L19" i="10" s="1"/>
  <c r="M19" i="10" s="1"/>
  <c r="K18" i="10"/>
  <c r="L18" i="10" s="1"/>
  <c r="M18" i="10" s="1"/>
  <c r="K17" i="10"/>
  <c r="L17" i="10" s="1"/>
  <c r="M17" i="10" s="1"/>
  <c r="K16" i="10"/>
  <c r="L16" i="10" s="1"/>
  <c r="M16" i="10" s="1"/>
  <c r="K15" i="10"/>
  <c r="L15" i="10" s="1"/>
  <c r="M15" i="10" s="1"/>
  <c r="K14" i="10"/>
  <c r="L14" i="10" s="1"/>
  <c r="M14" i="10" s="1"/>
  <c r="K13" i="10"/>
  <c r="L13" i="10" s="1"/>
  <c r="M13" i="10" s="1"/>
  <c r="K12" i="10"/>
  <c r="L12" i="10" s="1"/>
  <c r="M12" i="10" s="1"/>
  <c r="K11" i="10"/>
  <c r="L11" i="10" s="1"/>
  <c r="M11" i="10" s="1"/>
  <c r="K10" i="10"/>
  <c r="L10" i="10" s="1"/>
  <c r="M10" i="10" s="1"/>
  <c r="K9" i="10"/>
  <c r="L9" i="10" s="1"/>
  <c r="M9" i="10" s="1"/>
  <c r="K8" i="10"/>
  <c r="L8" i="10" s="1"/>
  <c r="M8" i="10" s="1"/>
  <c r="M9" i="9"/>
  <c r="M10" i="9"/>
  <c r="M11" i="9"/>
  <c r="M12" i="9"/>
  <c r="M14" i="9"/>
  <c r="M15" i="9"/>
  <c r="M17" i="9"/>
  <c r="M18" i="9"/>
  <c r="M19" i="9"/>
  <c r="M22" i="9"/>
  <c r="M23" i="9"/>
  <c r="M25" i="9"/>
  <c r="M26" i="9"/>
  <c r="M27" i="9"/>
  <c r="M28" i="9"/>
  <c r="M30" i="9"/>
  <c r="M31" i="9"/>
  <c r="M33" i="9"/>
  <c r="M34" i="9"/>
  <c r="L27" i="14" l="1"/>
  <c r="M27" i="14" s="1"/>
  <c r="M29" i="14" s="1"/>
  <c r="D10" i="12" s="1"/>
  <c r="D10" i="15" s="1"/>
  <c r="I10" i="15" s="1"/>
  <c r="M37" i="9"/>
  <c r="D7" i="12" s="1"/>
  <c r="D7" i="15" s="1"/>
  <c r="M8" i="9"/>
  <c r="L51" i="10"/>
  <c r="M51" i="10" s="1"/>
  <c r="M53" i="10" s="1"/>
  <c r="D8" i="12" s="1"/>
  <c r="D8" i="15" s="1"/>
  <c r="I8" i="15" s="1"/>
  <c r="L45" i="13"/>
  <c r="M45" i="13" s="1"/>
  <c r="M47" i="13" s="1"/>
  <c r="D9" i="12" s="1"/>
  <c r="D9" i="15" s="1"/>
  <c r="I9" i="15" s="1"/>
  <c r="D11" i="15" l="1"/>
  <c r="E7" i="12"/>
  <c r="E7" i="15" s="1"/>
  <c r="E11" i="15" s="1"/>
  <c r="I11" i="15" s="1"/>
  <c r="I7" i="15" l="1"/>
</calcChain>
</file>

<file path=xl/sharedStrings.xml><?xml version="1.0" encoding="utf-8"?>
<sst xmlns="http://schemas.openxmlformats.org/spreadsheetml/2006/main" count="847" uniqueCount="248">
  <si>
    <t>Ahli Muda</t>
  </si>
  <si>
    <t>Ahli Pertama</t>
  </si>
  <si>
    <t>Ahli Madya</t>
  </si>
  <si>
    <t>NO</t>
  </si>
  <si>
    <t>ANGKA KREDIT</t>
  </si>
  <si>
    <t>I.</t>
  </si>
  <si>
    <t>UNSUR</t>
  </si>
  <si>
    <t>A.</t>
  </si>
  <si>
    <t>HASIL KERJA/OUTPUT</t>
  </si>
  <si>
    <t>PELAKSANA TUGAS</t>
  </si>
  <si>
    <t>SUB-UNSUR</t>
  </si>
  <si>
    <t>URAIAN KEGIATAN/TUGAS</t>
  </si>
  <si>
    <t>Angka Kredit (Akb)</t>
  </si>
  <si>
    <t>Konstanta</t>
  </si>
  <si>
    <t>Waktu Penyelesaian Butir Kegiatan (Wpk)</t>
  </si>
  <si>
    <t>Volume Kegiatan dalam satu Tahun (V)</t>
  </si>
  <si>
    <t>Waktu Penyelesaian Volume Kegiatan (Wpv)</t>
  </si>
  <si>
    <t>Penentuan Jumlah Formasi</t>
  </si>
  <si>
    <t>(Kt)</t>
  </si>
  <si>
    <t>JENJANG JABATAN</t>
  </si>
  <si>
    <t>VOLUME OUTPUT PER TAHUN</t>
  </si>
  <si>
    <t>1.250</t>
  </si>
  <si>
    <t>Pembulatan</t>
  </si>
  <si>
    <t>JUMLAH WpV</t>
  </si>
  <si>
    <t>JENJANG MUDA</t>
  </si>
  <si>
    <t>REKAPITULASI HASIL PENGHITUNGAN FORMASI</t>
  </si>
  <si>
    <t>NAMA JABATAN</t>
  </si>
  <si>
    <t xml:space="preserve">Laporan </t>
  </si>
  <si>
    <t>Ahli Utama</t>
  </si>
  <si>
    <t>JENJANG PERTAMA</t>
  </si>
  <si>
    <t>JENJANG MADYA</t>
  </si>
  <si>
    <t>JENJANG UTAMA</t>
  </si>
  <si>
    <t>KEGIATAN TUGAS JABATAN FUNGSIONAL ANALIS PERDAGANGAN</t>
  </si>
  <si>
    <t>FORM PERHITUNGAN BEBAN KERJA JABATAN FUNGSIONAL ANALIS PERDAGANGAN</t>
  </si>
  <si>
    <t>JF ANALIS PERDAGANGAN</t>
  </si>
  <si>
    <t>PENETAPAN FORMASI JABATAN ANALIS PERDAGANGAN</t>
  </si>
  <si>
    <t>JUMLAH ANALIS PERDAGANGAN</t>
  </si>
  <si>
    <t>Analis Perdagangan</t>
  </si>
  <si>
    <t>Analis Perdagangan Ahli Pertama</t>
  </si>
  <si>
    <t>Analis Perdagangan Ahli Muda</t>
  </si>
  <si>
    <t>Analis Perdagangan Ahli Madya</t>
  </si>
  <si>
    <t xml:space="preserve">Analis Perdagangan Ahli Utama </t>
  </si>
  <si>
    <t>Analisis Perdagangan</t>
  </si>
  <si>
    <t>Pembinaan Perdagangan atau perlindungan konsumen</t>
  </si>
  <si>
    <t xml:space="preserve">Menyusun rencana program bidang perdagangan atau perlindungan konsumen </t>
  </si>
  <si>
    <t>Dokumen Rencana program</t>
  </si>
  <si>
    <t xml:space="preserve">Mengidentifikasi data dan informasi penyusunan rekomendasi strategis bidang perdagangan atau perlindungan konsumen </t>
  </si>
  <si>
    <t>Dokumen Hasil Identifikasi</t>
  </si>
  <si>
    <t xml:space="preserve">Merumuskan rekomendasi strategis terkait bidang perdagangan atau perlindungan konsumen
</t>
  </si>
  <si>
    <t>Dokumen Rekomendasi</t>
  </si>
  <si>
    <t>Menganalisis data dan informasi uji publik rancangan hasil rekomendasi strategis terkait bidang perdagangan atau perlindungan konsumen</t>
  </si>
  <si>
    <t xml:space="preserve">Dokumen Uji Publik </t>
  </si>
  <si>
    <t>Melakukan  uji publik rancangan hasil rekomendasi strategis  terkait bidang perdagangan atau perlindungan konsumen</t>
  </si>
  <si>
    <t>Laporan</t>
  </si>
  <si>
    <t>Menganalisis dampak pengaturan dan pengendalian bidang perdagangan atau perlindungan konsumen</t>
  </si>
  <si>
    <t>Dokumen Hasil Analisis</t>
  </si>
  <si>
    <t xml:space="preserve">Menyusun kajian pembinaan di bidang perdagangan atau perlindungan konsumen </t>
  </si>
  <si>
    <t>Dokumen Kajian</t>
  </si>
  <si>
    <t xml:space="preserve">Menyusun kajian analisis risiko pengaturan dan pengendalian bidang perdagangan atau perlindungan konsumen </t>
  </si>
  <si>
    <t xml:space="preserve">Melaksanakan diseminasi informasi di bidang perdagangan atau perlindungan konsumen </t>
  </si>
  <si>
    <t>B</t>
  </si>
  <si>
    <t>Pengelolaan Perizinan dan Non Perizinan Perdagangan atau Perlindungan Konsumen</t>
  </si>
  <si>
    <t>melakukan pembaruan data dan informasi terkait perizinan atau non perizinan bidang perdagangan atau perlindungan konsumen</t>
  </si>
  <si>
    <t>Memeriksa kelengkapan dokumen pemohon sesuai dengan jenis permohonan perizinan atau non perizinan perdagangan atau perlindungan konsumen</t>
  </si>
  <si>
    <t xml:space="preserve">Memverifikasi dokumen permohonan perizinan atau non perizinan di bidang perdagangan atau perlindungan konsumen  </t>
  </si>
  <si>
    <t>Melakukan verifikasi lapangan terkait permohonan di bidang perdagangan atau perlindungan konsumen</t>
  </si>
  <si>
    <t>Melakukan validasi data dan legalitas dokumen permohonan perizinan atau non perizinan perdagangan atau perlindungan konsumen</t>
  </si>
  <si>
    <t>Melakukan pemantauan hasil penetapan penerbitan perizinan atau non perizinan perdagangan atau perlindungan konsumen</t>
  </si>
  <si>
    <t>Merancang pengembangan pengelolaan perizinan atau non perizinan perdagangan atau perlindungan konsumen secara nasional</t>
  </si>
  <si>
    <t>C</t>
  </si>
  <si>
    <t>Pengelolaan Ekspor dan Iimpor</t>
  </si>
  <si>
    <t>Melakukan perhitungan alokasi ekspor impor untuk produk tertentu</t>
  </si>
  <si>
    <t>Dokumen</t>
  </si>
  <si>
    <t>Melakukan perhitungan Harga Patokan Ekspor (HPE)</t>
  </si>
  <si>
    <t>Melakukan analisis biaya manfaat di bidang fasilitasi perdagangan luar negeri</t>
  </si>
  <si>
    <t xml:space="preserve">Menganalisis peluang pasar pada negara yang berbatasan dengan indonesia </t>
  </si>
  <si>
    <t>Menguji hasil perhitungan atau analisis terkait fasilitasi sarana dan prasarana perdagangan,  pembiayaan dan pembayaran</t>
  </si>
  <si>
    <t>Melakukan kajian ketentuan tata niaga ekspor dan impor internasional atau negara terkait  dan ketentuan dalam negeri</t>
  </si>
  <si>
    <t>Mengidentifikasi data dan informasi terkait komoditas, fasilitasi perdagangan dan Surat Keterangan Asal Barang</t>
  </si>
  <si>
    <t xml:space="preserve">Menyusun tanggapan teknis perdagangan luar negeri  pada forum internasional
</t>
  </si>
  <si>
    <t>Dokumen tanggapan</t>
  </si>
  <si>
    <t>D</t>
  </si>
  <si>
    <t>Pengendalian Harga dan Pengelolaan Distribusi</t>
  </si>
  <si>
    <t>Melakukan pemantauan harga atau stok barang pokok dan barang penting</t>
  </si>
  <si>
    <t>Kertas Kerja</t>
  </si>
  <si>
    <t xml:space="preserve">Menganalisis data dan informasi hasil pemantauan harga dan pasokan atau stok barang kebutuhan pokok dan barang penting </t>
  </si>
  <si>
    <t>Melakukan verifikasi data harga dan stok atau pasokan barang kebutuhan pokok dan barang penting</t>
  </si>
  <si>
    <t>Laporan Verifikasi</t>
  </si>
  <si>
    <t>Menyusun struktur harga barang kebutuhan pokok dan barang penting</t>
  </si>
  <si>
    <t>Dokumen Struktur Harga</t>
  </si>
  <si>
    <t>Menyusun kajian early warning terkait kondisi perkembangan harga dan stok atau pasokan barang kebutuhan pokok dan barang penting</t>
  </si>
  <si>
    <t>Melakukan analisis ketersediaan barang kebutuhan pokok dan barang penting</t>
  </si>
  <si>
    <t>Dokumen Analisis</t>
  </si>
  <si>
    <t>Menyusun kajian penentuan kriteria daerah dan prioritas terkait pelaksanaan kegiatan stabilisasi harga</t>
  </si>
  <si>
    <t>Mengidentifikasi target dan komoditas kegiatan stabilisasi harga dan ketersediaan barang kebutuhan pokok dan barang penting</t>
  </si>
  <si>
    <t>Memvalidasi usulan pelaksanaan kegiatan stabilisasi harga dan ketersediaan barang kebutuhan pokok dan barang penting</t>
  </si>
  <si>
    <t>Melaksanakan kegiatan stabilisasi harga dan ketersediaan barang kebutuhan pokok dan barang penting</t>
  </si>
  <si>
    <t xml:space="preserve">Merekomendasikan harga eceran tertinggi barang kebutuhan pokok dan barang penting  dan  harga acuan </t>
  </si>
  <si>
    <t>Menganalisis data dan informasi terkait jaringan distribusi, sarana perdagangan dan logistik</t>
  </si>
  <si>
    <t>Dokumen Hasil  Analisis</t>
  </si>
  <si>
    <t>Melakukan analisis potensi, kebutuhan
 dan perhitungan pembiayaan pembangunan/revitalisasi sarana perdagangan</t>
  </si>
  <si>
    <t xml:space="preserve">Melakukan pemantauan jaringan distribusi perdagangan </t>
  </si>
  <si>
    <t>Menyusun Rencana atau Proposal Pembangunan atau Revitalisasi dan pemberian bantuan sarana perdagangan</t>
  </si>
  <si>
    <t>Rencana/ Proposal Pembangunan Sarana
Perdagangan</t>
  </si>
  <si>
    <t xml:space="preserve">Memverifikasi proposal pembangunan atau revitalisasi dan pemberian bantuan sarana perdagangan
</t>
  </si>
  <si>
    <t>Dokumen Verifikasi</t>
  </si>
  <si>
    <t>Melakukan pemantauan pemanfaatan bantuan sarana perdagangan</t>
  </si>
  <si>
    <t>Melakukan pemantauan pengelolaan sarana perdagangan</t>
  </si>
  <si>
    <t>Menganalisis data dan informasi terkait pelaksanaan pemberdayaan dan peningkatan kualitas pengelolaan Pasar rakyat</t>
  </si>
  <si>
    <t>Dokumen hasil analisis</t>
  </si>
  <si>
    <t>Melaksanakan kegiatan pemberdayaan dan peningkatan kualitas pengelolaan Pasar rakyat</t>
  </si>
  <si>
    <t xml:space="preserve">Melaksanakan survey terkait kerjasama logistik </t>
  </si>
  <si>
    <t xml:space="preserve">Laporan Hasil Survey </t>
  </si>
  <si>
    <t xml:space="preserve">Menganalisis data survey terkait kerjasama logistik </t>
  </si>
  <si>
    <t>Dokumen Data Hasil Olahan</t>
  </si>
  <si>
    <t>Menganalisis jaringan kerjasama logistik</t>
  </si>
  <si>
    <t xml:space="preserve">Menganalisis efektifitas dan efisiensi penyimpanan dan aliran barang, pelayanan dan informasi, hingga ke titik konsumsi </t>
  </si>
  <si>
    <t>Melakukan perhitungan terkait pengadaan barang berdasarkan data kebutuhan barang dan ketersediaan barang, serta estimasi waktu pengiriman</t>
  </si>
  <si>
    <t>Melakukan kajian potensi kerjasama pengembangan perdagangan dalam negeri dengan pihak-pihak terkait</t>
  </si>
  <si>
    <t>Melakukan kajian pengembangan jaringan distribusi atau sarana perdagangan atau logistik nasional</t>
  </si>
  <si>
    <t>E</t>
  </si>
  <si>
    <t>Pemberdayaan Konsumen</t>
  </si>
  <si>
    <t xml:space="preserve">Menganalisis data dan informasi terkait pelaksanaan kegiatan pemberdayaan konsumen </t>
  </si>
  <si>
    <t>Menganalisis data dan informasi pelaksanaan kerjasama di bidang perlindungan konsumen di tingkat nasional dan internasional</t>
  </si>
  <si>
    <t xml:space="preserve">Melakukan kajian potensi kerjasama di bidang perlindungan konsumen di tingkat nasional dan internasional 
</t>
  </si>
  <si>
    <t>Dokumen Kerjasama</t>
  </si>
  <si>
    <t>melakukan identifikasi dan solusi penyelesaian masalah pengaduan konsumen</t>
  </si>
  <si>
    <t xml:space="preserve">Laporan Layanan Pengaduan 
</t>
  </si>
  <si>
    <t xml:space="preserve">Melakukan klarifikasi pengaduan konsumen </t>
  </si>
  <si>
    <t>Melakukan penanganan pengaduan konsumen atau mediasi penanganan sengketa antara pelaku usaha dengan konsumen</t>
  </si>
  <si>
    <t xml:space="preserve">Berita Acara  </t>
  </si>
  <si>
    <t>Merumuskan rekomendasi penyelesaian permasalahan sengketa konsumen</t>
  </si>
  <si>
    <t>Mengembangkan strategi pengembangan layanan pengaduan konsumen</t>
  </si>
  <si>
    <t>Menyusun indikator  pemberdayaan konsumen nasional</t>
  </si>
  <si>
    <t xml:space="preserve">Melakukan pemetaan pemberdayaan konsumen </t>
  </si>
  <si>
    <t xml:space="preserve">Dokumen Hasil Pemetaan </t>
  </si>
  <si>
    <t>Melaksanakan survey pemberdayaan konsumen</t>
  </si>
  <si>
    <t>Melakukan pemeriksaan kelengkapan dokumen persyaratan permohonan pembentukan Badan Penyelesaian Sengketa Konsumen atau Lembaga Perlindungan Konsumen Swadaya Masyarakat</t>
  </si>
  <si>
    <t>Dokumen Pemeriksaan</t>
  </si>
  <si>
    <t>Memeriksa kelengkapan permohonan surat tanda daftar pendirian Badan Penyelesaian Sengketa Konsumen</t>
  </si>
  <si>
    <t xml:space="preserve"> Laporan </t>
  </si>
  <si>
    <t>Melakukan verifikasi lapangan terhadap permohonan pembentukan Badan Penyelesaian Sengketa Konsumen atau Lembaga Perlindungan Konsumen Swadaya Masyarakat</t>
  </si>
  <si>
    <t>Melakukan verifikasi dokumen pengusulan pengangkatan atau penggantian atau pemberhentian anggota Badan Penyelesaian Sengketa Konsumen atau Lembaga Perlindungan Konsumen Swadaya Masyarakat</t>
  </si>
  <si>
    <t xml:space="preserve">Dokumen Hasil Verifikasi </t>
  </si>
  <si>
    <t>Memvalidasi usulan pembentukan Badan Penyelesaian Sengketa Konsumen di daerah</t>
  </si>
  <si>
    <t>Menganalisis data dan informasi terkait edukasi perlindungan konsumen</t>
  </si>
  <si>
    <t xml:space="preserve">Melakukan edukasi perlindungan konsumen </t>
  </si>
  <si>
    <t xml:space="preserve"> Laporan</t>
  </si>
  <si>
    <t>Merancang metode edukasi perlindungan konsumen nasional</t>
  </si>
  <si>
    <t>Dokumen Rancangan</t>
  </si>
  <si>
    <t>F</t>
  </si>
  <si>
    <t>Pengembangan Promosi Perdagangan</t>
  </si>
  <si>
    <t>Menganalisis data dan informasi terkait produk unggulan daerah dan pasar ekspor</t>
  </si>
  <si>
    <t xml:space="preserve">Dokumen </t>
  </si>
  <si>
    <t>Melakukan survey produk unggulan daerah atau potensial ekspor</t>
  </si>
  <si>
    <t>Laporan Hasil Survey</t>
  </si>
  <si>
    <t>Melakukan Pemetaan atau identifikasi Produk Unggulan dan Potensial Daerah yang Berorientasi Ekspor</t>
  </si>
  <si>
    <t>Dokumen Pemetaan</t>
  </si>
  <si>
    <t>Melakukan seleksi penentuan peserta pengusaha, produsen atau eksportir yang memenuhi standar untuk mengikuti pendampingan pengembangan produk atau pengembangan ekspor</t>
  </si>
  <si>
    <t>Dokumen Penilaian</t>
  </si>
  <si>
    <t>Merancang  metode kegiatan pendampingan pengembangan produk atau pengembangan ekspor kepada para pelaku usaha</t>
  </si>
  <si>
    <t>Menganalisis data dan informasi kegiatan pendampingan dan peningkatan sumber daya manusia ekspor</t>
  </si>
  <si>
    <t>Melakukan pendampingan pengembangan produk atau pengembangan ekspor kepada para pelaku usaha</t>
  </si>
  <si>
    <t>Menyusun kajian peningkatan daya saing produk Ekspor Indonesia</t>
  </si>
  <si>
    <t>Menganalisis  pasar dan produk lokal</t>
  </si>
  <si>
    <t>Melakukan pemetaan pasar lokal atau pasar tujuan ekspor</t>
  </si>
  <si>
    <t>Dokumen Hasil Pemetaan</t>
  </si>
  <si>
    <t>Menganalisis kesesuaian antara pelaku usaha ekspor dengan peluang pasar ekspor</t>
  </si>
  <si>
    <t>Melaksanakan survey pasar atau produk ekspor</t>
  </si>
  <si>
    <r>
      <t xml:space="preserve">Menyusun </t>
    </r>
    <r>
      <rPr>
        <i/>
        <sz val="12"/>
        <rFont val="Bookman Old Style"/>
        <family val="1"/>
      </rPr>
      <t>market brief</t>
    </r>
  </si>
  <si>
    <t>Dokumen informasi</t>
  </si>
  <si>
    <r>
      <t xml:space="preserve">Menyusun </t>
    </r>
    <r>
      <rPr>
        <i/>
        <sz val="12"/>
        <rFont val="Bookman Old Style"/>
        <family val="1"/>
      </rPr>
      <t>product intelligence</t>
    </r>
  </si>
  <si>
    <t>Dokumen analisis</t>
  </si>
  <si>
    <r>
      <t xml:space="preserve">Menyusun </t>
    </r>
    <r>
      <rPr>
        <i/>
        <sz val="12"/>
        <rFont val="Bookman Old Style"/>
        <family val="1"/>
      </rPr>
      <t>market intelligence</t>
    </r>
    <r>
      <rPr>
        <sz val="12"/>
        <rFont val="Bookman Old Style"/>
        <family val="1"/>
      </rPr>
      <t xml:space="preserve"> atau intelijen bisnis</t>
    </r>
  </si>
  <si>
    <t>Melakukan pemeriksaan kelengkapan dokumen permohonan Persetujuan Penyelenggaraan pameran dagang</t>
  </si>
  <si>
    <t xml:space="preserve">Melakukan verifikasi dokumen permohonan persetujuan penyelanggaraan pameran dagang </t>
  </si>
  <si>
    <t xml:space="preserve">Menyusun rekomendasi persetujuan penyelenggaraan pameran dagang </t>
  </si>
  <si>
    <t>Melakukan pendampingan penyelenggaraan promosi perdagangan</t>
  </si>
  <si>
    <t xml:space="preserve">Melakukan identifikasi standar dan kriteria peserta promosi perdagangan </t>
  </si>
  <si>
    <t>Melakukan verifikasi lapangan promosi perdagangan</t>
  </si>
  <si>
    <t xml:space="preserve">Melakukan seleksi dan penentuan peserta atau produk  yang memenuhi standar untuk mengikuti kegiatan promosi perdagangan </t>
  </si>
  <si>
    <t>Dokumen rekomendasi</t>
  </si>
  <si>
    <t xml:space="preserve">Merumuskan tema promosi perdagangan </t>
  </si>
  <si>
    <t>Melakukan kajian potensi target transaksi pelaksanaan promosi perdagangan atau akses pasar</t>
  </si>
  <si>
    <t>melakukan identifikasi dan solusi penyelesaian masalah Pameran Dagang atau produk unggulan daerah</t>
  </si>
  <si>
    <t>Melakukan pendampingan pelaku usaha pelaksanaan misi pembelian atau business matching</t>
  </si>
  <si>
    <t>Melaksanakan Misi Dagang Produk Ekspor Unggulan ke negara mitra</t>
  </si>
  <si>
    <t>Menganalisis data dan informasi transaksi hasil promosi perdagangan atau misi pembelian</t>
  </si>
  <si>
    <t>Melakukan pemantauan transaksi hasil promosi perdagangan atau misi pembelian</t>
  </si>
  <si>
    <t>Menyusun rekomendasi rujukan negara tujuan promosi perdagangan dan metode penetrasi pasar</t>
  </si>
  <si>
    <t>Merancang Pelaksanaan Forum Dagang bagi pelaku Usaha berorientasi ekspor atau pelaku usaha Mikro Kecil dan Menengah potensial</t>
  </si>
  <si>
    <t>Mengembangkan strategi promosi perdagangan yang berkelanjutan</t>
  </si>
  <si>
    <t>Merancang strategi pengembangan dan penguatan jejaring kerja baik dengan instansi pemerintah maupun dunia usaha dari Indonesia dan dari negara akreditasi</t>
  </si>
  <si>
    <t xml:space="preserve">Menganalisis Mitra Kerjasama Potensial </t>
  </si>
  <si>
    <t>Melakukan kajian potensi kerjasama dengan mitra kerjasama dalam dan luar negeri</t>
  </si>
  <si>
    <t>Melakukan penyusunan naskah kerjasama usaha mikro kecil dan menengah atau pengembangan ekspor</t>
  </si>
  <si>
    <t>Naskah Kerjasama</t>
  </si>
  <si>
    <t>Melakukan kajian terkait dengan produk potensial ekspor yang akan dicitrakan, media yang akan digunakan, dan lokasi yang akan dituju</t>
  </si>
  <si>
    <t>Mendesain konsep kampanye pencitraan</t>
  </si>
  <si>
    <t>Dokumen Desain Kampanye</t>
  </si>
  <si>
    <t>Melakukan konsultasi bisnis pelaku usaha pada unit layanan pengembangan ekspor</t>
  </si>
  <si>
    <t>G</t>
  </si>
  <si>
    <t>Pelayanan Informasi Perdagangan</t>
  </si>
  <si>
    <t xml:space="preserve">Melakukan pelayanan informasi perdagangan kepada pihak-pihak terkait
</t>
  </si>
  <si>
    <t>Melakukan sinkronisasi data dan informasi perdagangan dengan unit kerja atau instansi lain</t>
  </si>
  <si>
    <t>Melakukan asistensi atau konsultasi di bidang kegiatan perdagangan atau perlindungan konsumen pada Unit Pelayanan Perdagangan</t>
  </si>
  <si>
    <t>Melakukan pembaharuan data dan informasi perdagangan ke dalam sistem informasi perdagangan</t>
  </si>
  <si>
    <t>Melakukan pemantauan implementasi Pengelolaan sistem informasi perdagangan yang menjadi kewenangannya</t>
  </si>
  <si>
    <t>Mengembangkan sistem informasi perdagangan yang terintegrasi secara nasional</t>
  </si>
  <si>
    <t xml:space="preserve">Menyusun materi publikasi perdagangan </t>
  </si>
  <si>
    <t>Dokumen Publikasi</t>
  </si>
  <si>
    <t>H</t>
  </si>
  <si>
    <t>Monitoring dan Evaluasi Pelaksanaan Kegiatan Perdagangan atau Perlindungan Konsumen</t>
  </si>
  <si>
    <t xml:space="preserve">Menganalisis faktor-faktor yang memengaruhi implementasi Perdagangan atau Perlindungan Konsumen </t>
  </si>
  <si>
    <t>Merumuskan prioritas kegiatan perdagangan atau perlindungan konsumen  yang akan dimonitor atau evaluasi</t>
  </si>
  <si>
    <t xml:space="preserve">Merancang metode pelaksanaan monitoring atau evaluasi kegiatan perdagangan atau perlindungan konsumen </t>
  </si>
  <si>
    <t xml:space="preserve">Menyusun instrumen monitoring atau evaluasi implementasi pengaturan dan pengendalian perdagangan atau perlindungan konsumen </t>
  </si>
  <si>
    <t>Dokumen Monev</t>
  </si>
  <si>
    <t xml:space="preserve">Merumuskan indikator pelaksanaan monitoring atau evaluasi kegiatan perdagangan atau perlindungan konsumen </t>
  </si>
  <si>
    <t xml:space="preserve">Melakukan monitoring atau evaluasi implementasi pengaturan dan pengendalian perdagangan atau perlindungan konsumen </t>
  </si>
  <si>
    <t>Merumuskan  rekomendasi saran perbaikan terhadap hasil monitoring atau evaluasi implementasi pengaturan dan pengendalian perdagangan atau perlindungan konsumen</t>
  </si>
  <si>
    <t>Mengembangkan metode monitoring atau evaluasi kegiatan perdagangan atau perlindungan konsumen secara nasional</t>
  </si>
  <si>
    <t xml:space="preserve">Merancang standar kinerja dan penilaian terhadap pelaku usaha atau pemerintah daerah di bidang Perdagangan atau Perlindungan Konsumen </t>
  </si>
  <si>
    <t xml:space="preserve">Mengidentifikasi data dan informasi kinerja pelaku usaha atau Pemerintah Daerah di bidang perdagangan atau perlindungan konsumen </t>
  </si>
  <si>
    <t>Dokumen hasil Identifikasi</t>
  </si>
  <si>
    <t>Memeriksa kesesuaian kriteria penilaian terhadap pelaku usaha atau pemerintah daerah yang memenuhi standar kinerja bidang perdagangan atau perlindungan konsumen</t>
  </si>
  <si>
    <t>Dokumen Kesesuaian</t>
  </si>
  <si>
    <t xml:space="preserve">Melaksanakan penilaian kinerja terhadap  pelaku usaha atau pemerintah daerah bidang Perdagangan atau Perlindungan Konsumen  </t>
  </si>
  <si>
    <t>Tahun …....</t>
  </si>
  <si>
    <t>n</t>
  </si>
  <si>
    <t>n+1</t>
  </si>
  <si>
    <t>n+2</t>
  </si>
  <si>
    <t>n+3</t>
  </si>
  <si>
    <t>n+4</t>
  </si>
  <si>
    <t>Jumlah Kebutuhan</t>
  </si>
  <si>
    <t xml:space="preserve">Analis Perdagangan </t>
  </si>
  <si>
    <t>PENETAPAN FORMASI JABATAN ANALIS PERDAGANGAN
(per Tahun)</t>
  </si>
  <si>
    <t>TAHUN …..</t>
  </si>
  <si>
    <t>Tahun …..</t>
  </si>
  <si>
    <t>Tahun….</t>
  </si>
  <si>
    <t>Analis Perdagangan Ahli Utama</t>
  </si>
  <si>
    <t>Petunjuk Pengisian Form Perhitungan Beban Kerja JF Analis Perdagangan</t>
  </si>
  <si>
    <t>1.</t>
  </si>
  <si>
    <t>2.</t>
  </si>
  <si>
    <t>3.</t>
  </si>
  <si>
    <r>
      <t xml:space="preserve">Unit kerja mengisi volume output per tahun pada </t>
    </r>
    <r>
      <rPr>
        <i/>
        <sz val="11"/>
        <color theme="1"/>
        <rFont val="Calibri"/>
        <family val="2"/>
        <scheme val="minor"/>
      </rPr>
      <t>sheet</t>
    </r>
    <r>
      <rPr>
        <sz val="11"/>
        <color theme="1"/>
        <rFont val="Calibri"/>
        <family val="2"/>
        <scheme val="minor"/>
      </rPr>
      <t xml:space="preserve"> butir kegiatan, sesuai dengan yang dilakukan unit kerja (tidak perlu semua butir kegiatan diisi)</t>
    </r>
  </si>
  <si>
    <r>
      <t xml:space="preserve">Unit kerja melakukan perhitungan sampai dengan tahun ke lima, yang kemudian dapat dipindahkan ke </t>
    </r>
    <r>
      <rPr>
        <i/>
        <sz val="11"/>
        <color theme="1"/>
        <rFont val="Calibri"/>
        <family val="2"/>
        <scheme val="minor"/>
      </rPr>
      <t>sheet</t>
    </r>
    <r>
      <rPr>
        <sz val="11"/>
        <color theme="1"/>
        <rFont val="Calibri"/>
        <family val="2"/>
        <scheme val="minor"/>
      </rPr>
      <t xml:space="preserve"> rekap formasi 5 tahun</t>
    </r>
  </si>
  <si>
    <r>
      <t xml:space="preserve">Hasil perhitungan beban kerja akan otomatis muncul pada </t>
    </r>
    <r>
      <rPr>
        <i/>
        <sz val="11"/>
        <color theme="1"/>
        <rFont val="Calibri"/>
        <family val="2"/>
        <scheme val="minor"/>
      </rPr>
      <t>sheet</t>
    </r>
    <r>
      <rPr>
        <sz val="11"/>
        <color theme="1"/>
        <rFont val="Calibri"/>
        <family val="2"/>
        <scheme val="minor"/>
      </rPr>
      <t xml:space="preserve"> per  jenjang jabatan (JF AP Pertama sampai dengan AP Utama) dan rekap per tahun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</si>
</sst>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Bookman Old Style"/>
      <family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Bookman Old Style"/>
      <family val="1"/>
    </font>
    <font>
      <b/>
      <sz val="12"/>
      <name val="Bookman Old Style"/>
      <family val="1"/>
    </font>
    <font>
      <sz val="11"/>
      <color theme="1"/>
      <name val="Calibri"/>
      <family val="2"/>
      <charset val="1"/>
      <scheme val="minor"/>
    </font>
    <font>
      <b/>
      <sz val="12"/>
      <color theme="1"/>
      <name val="Bookman Old Style"/>
      <family val="1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name val="Bookman Old Style"/>
      <family val="1"/>
    </font>
    <font>
      <sz val="12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3" fillId="0" borderId="0"/>
    <xf numFmtId="0" fontId="6" fillId="0" borderId="0"/>
    <xf numFmtId="0" fontId="6" fillId="0" borderId="0"/>
    <xf numFmtId="0" fontId="12" fillId="0" borderId="0"/>
  </cellStyleXfs>
  <cellXfs count="145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top"/>
    </xf>
    <xf numFmtId="0" fontId="5" fillId="0" borderId="0" xfId="0" applyFont="1"/>
    <xf numFmtId="0" fontId="1" fillId="0" borderId="0" xfId="0" applyFont="1"/>
    <xf numFmtId="0" fontId="1" fillId="0" borderId="0" xfId="0" applyFont="1" applyAlignment="1">
      <alignment horizontal="center" vertical="top"/>
    </xf>
    <xf numFmtId="0" fontId="8" fillId="0" borderId="0" xfId="0" applyFont="1"/>
    <xf numFmtId="0" fontId="2" fillId="0" borderId="0" xfId="0" applyFont="1" applyAlignment="1">
      <alignment vertical="top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0" xfId="1" applyFont="1"/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vertical="center"/>
    </xf>
    <xf numFmtId="0" fontId="11" fillId="0" borderId="14" xfId="1" applyFont="1" applyBorder="1" applyAlignment="1">
      <alignment horizontal="center" vertical="center"/>
    </xf>
    <xf numFmtId="1" fontId="11" fillId="0" borderId="15" xfId="1" applyNumberFormat="1" applyFont="1" applyBorder="1" applyAlignment="1">
      <alignment horizontal="center" vertical="center"/>
    </xf>
    <xf numFmtId="1" fontId="11" fillId="0" borderId="16" xfId="1" applyNumberFormat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9" fillId="0" borderId="1" xfId="1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0" xfId="0" applyAlignment="1">
      <alignment horizontal="center"/>
    </xf>
    <xf numFmtId="1" fontId="11" fillId="0" borderId="17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" fontId="1" fillId="0" borderId="6" xfId="1" applyNumberFormat="1" applyFont="1" applyBorder="1" applyAlignment="1">
      <alignment vertical="top"/>
    </xf>
    <xf numFmtId="1" fontId="1" fillId="0" borderId="1" xfId="1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4" fontId="4" fillId="3" borderId="8" xfId="1" applyNumberFormat="1" applyFont="1" applyFill="1" applyBorder="1" applyAlignment="1">
      <alignment horizontal="center" vertical="center" wrapText="1"/>
    </xf>
    <xf numFmtId="1" fontId="1" fillId="0" borderId="7" xfId="1" applyNumberFormat="1" applyFont="1" applyBorder="1" applyAlignment="1">
      <alignment vertical="top"/>
    </xf>
    <xf numFmtId="1" fontId="1" fillId="0" borderId="6" xfId="1" applyNumberFormat="1" applyFont="1" applyBorder="1" applyAlignment="1">
      <alignment vertical="top" wrapText="1"/>
    </xf>
    <xf numFmtId="1" fontId="1" fillId="0" borderId="7" xfId="1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4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1" fontId="1" fillId="0" borderId="6" xfId="1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1" fontId="1" fillId="0" borderId="8" xfId="1" applyNumberFormat="1" applyFont="1" applyBorder="1" applyAlignment="1">
      <alignment vertical="top"/>
    </xf>
    <xf numFmtId="1" fontId="1" fillId="0" borderId="8" xfId="1" applyNumberFormat="1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/>
    <xf numFmtId="0" fontId="2" fillId="3" borderId="1" xfId="0" applyFont="1" applyFill="1" applyBorder="1" applyAlignment="1">
      <alignment vertical="top"/>
    </xf>
    <xf numFmtId="0" fontId="15" fillId="0" borderId="0" xfId="1" applyFont="1"/>
    <xf numFmtId="0" fontId="15" fillId="0" borderId="6" xfId="1" applyFont="1" applyBorder="1" applyAlignment="1">
      <alignment horizontal="center" vertical="center" wrapText="1"/>
    </xf>
    <xf numFmtId="0" fontId="15" fillId="0" borderId="2" xfId="1" applyFont="1" applyBorder="1" applyAlignment="1">
      <alignment vertical="center"/>
    </xf>
    <xf numFmtId="0" fontId="15" fillId="0" borderId="14" xfId="1" applyFont="1" applyBorder="1" applyAlignment="1">
      <alignment horizontal="center" vertical="center"/>
    </xf>
    <xf numFmtId="1" fontId="15" fillId="0" borderId="15" xfId="1" applyNumberFormat="1" applyFont="1" applyBorder="1" applyAlignment="1">
      <alignment horizontal="center" vertical="center"/>
    </xf>
    <xf numFmtId="0" fontId="15" fillId="0" borderId="1" xfId="1" applyFont="1" applyBorder="1" applyAlignment="1">
      <alignment vertical="center"/>
    </xf>
    <xf numFmtId="1" fontId="15" fillId="0" borderId="16" xfId="1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1" fontId="15" fillId="0" borderId="14" xfId="1" applyNumberFormat="1" applyFont="1" applyBorder="1" applyAlignment="1">
      <alignment horizontal="center" vertical="center"/>
    </xf>
    <xf numFmtId="1" fontId="15" fillId="0" borderId="1" xfId="1" applyNumberFormat="1" applyFont="1" applyBorder="1" applyAlignment="1">
      <alignment horizontal="center" vertical="center"/>
    </xf>
    <xf numFmtId="1" fontId="15" fillId="0" borderId="1" xfId="1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" fontId="1" fillId="0" borderId="6" xfId="1" applyNumberFormat="1" applyFont="1" applyBorder="1" applyAlignment="1">
      <alignment horizontal="left" vertical="top" wrapText="1"/>
    </xf>
    <xf numFmtId="1" fontId="1" fillId="0" borderId="7" xfId="1" applyNumberFormat="1" applyFont="1" applyBorder="1" applyAlignment="1">
      <alignment horizontal="left" vertical="top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10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9" fillId="0" borderId="6" xfId="1" applyFont="1" applyBorder="1" applyAlignment="1">
      <alignment horizontal="center" vertical="top"/>
    </xf>
    <xf numFmtId="0" fontId="9" fillId="0" borderId="7" xfId="1" applyFont="1" applyBorder="1" applyAlignment="1">
      <alignment horizontal="center" vertical="top"/>
    </xf>
    <xf numFmtId="0" fontId="9" fillId="0" borderId="8" xfId="1" applyFont="1" applyBorder="1" applyAlignment="1">
      <alignment horizontal="center" vertical="top"/>
    </xf>
    <xf numFmtId="0" fontId="9" fillId="0" borderId="6" xfId="1" applyFont="1" applyBorder="1" applyAlignment="1">
      <alignment horizontal="left" vertical="top" wrapText="1"/>
    </xf>
    <xf numFmtId="0" fontId="9" fillId="0" borderId="7" xfId="1" applyFont="1" applyBorder="1" applyAlignment="1">
      <alignment horizontal="left" vertical="top" wrapText="1"/>
    </xf>
    <xf numFmtId="0" fontId="9" fillId="0" borderId="8" xfId="1" applyFont="1" applyBorder="1" applyAlignment="1">
      <alignment horizontal="left" vertical="top" wrapText="1"/>
    </xf>
    <xf numFmtId="1" fontId="9" fillId="0" borderId="6" xfId="1" applyNumberFormat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top"/>
    </xf>
    <xf numFmtId="0" fontId="15" fillId="0" borderId="7" xfId="1" applyFont="1" applyBorder="1" applyAlignment="1">
      <alignment horizontal="center" vertical="top"/>
    </xf>
    <xf numFmtId="0" fontId="15" fillId="0" borderId="8" xfId="1" applyFont="1" applyBorder="1" applyAlignment="1">
      <alignment horizontal="center" vertical="top"/>
    </xf>
    <xf numFmtId="0" fontId="15" fillId="0" borderId="6" xfId="1" applyFont="1" applyBorder="1" applyAlignment="1">
      <alignment horizontal="center" vertical="top" wrapText="1"/>
    </xf>
    <xf numFmtId="0" fontId="15" fillId="0" borderId="7" xfId="1" applyFont="1" applyBorder="1" applyAlignment="1">
      <alignment horizontal="center" vertical="top" wrapText="1"/>
    </xf>
    <xf numFmtId="0" fontId="15" fillId="0" borderId="8" xfId="1" applyFont="1" applyBorder="1" applyAlignment="1">
      <alignment horizontal="center" vertical="top" wrapText="1"/>
    </xf>
    <xf numFmtId="0" fontId="15" fillId="0" borderId="0" xfId="1" applyFont="1" applyAlignment="1">
      <alignment horizontal="center" vertical="top" wrapText="1"/>
    </xf>
    <xf numFmtId="0" fontId="15" fillId="0" borderId="0" xfId="1" applyFont="1" applyAlignment="1">
      <alignment horizontal="center"/>
    </xf>
    <xf numFmtId="0" fontId="15" fillId="0" borderId="6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0" fillId="0" borderId="0" xfId="0" applyAlignment="1">
      <alignment vertical="top" wrapText="1"/>
    </xf>
  </cellXfs>
  <cellStyles count="5">
    <cellStyle name="Normal" xfId="0" builtinId="0"/>
    <cellStyle name="Normal 2" xfId="1" xr:uid="{4A64716C-8E8E-4B10-8190-0FA2082B47E5}"/>
    <cellStyle name="Normal 2 2 3" xfId="3" xr:uid="{644BDF12-BD84-48F4-8390-013B7BD24097}"/>
    <cellStyle name="Normal 4 2" xfId="2" xr:uid="{2E73F17B-16B3-434E-A7F3-F81280BBE370}"/>
    <cellStyle name="Normal 6" xfId="4" xr:uid="{2E7F0FD1-026F-4D5E-8848-51B69328E44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35</xdr:row>
      <xdr:rowOff>0</xdr:rowOff>
    </xdr:from>
    <xdr:to>
      <xdr:col>11</xdr:col>
      <xdr:colOff>742950</xdr:colOff>
      <xdr:row>35</xdr:row>
      <xdr:rowOff>0</xdr:rowOff>
    </xdr:to>
    <xdr:sp macro="" textlink="">
      <xdr:nvSpPr>
        <xdr:cNvPr id="4" name="Line 13">
          <a:extLst>
            <a:ext uri="{FF2B5EF4-FFF2-40B4-BE49-F238E27FC236}">
              <a16:creationId xmlns:a16="http://schemas.microsoft.com/office/drawing/2014/main" id="{546E5715-41CF-4863-AAE8-298202428314}"/>
            </a:ext>
          </a:extLst>
        </xdr:cNvPr>
        <xdr:cNvSpPr>
          <a:spLocks noChangeShapeType="1"/>
        </xdr:cNvSpPr>
      </xdr:nvSpPr>
      <xdr:spPr bwMode="auto">
        <a:xfrm>
          <a:off x="15954375" y="17373600"/>
          <a:ext cx="504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en-ID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13</xdr:row>
      <xdr:rowOff>0</xdr:rowOff>
    </xdr:from>
    <xdr:to>
      <xdr:col>11</xdr:col>
      <xdr:colOff>742950</xdr:colOff>
      <xdr:row>13</xdr:row>
      <xdr:rowOff>0</xdr:rowOff>
    </xdr:to>
    <xdr:sp macro="" textlink="">
      <xdr:nvSpPr>
        <xdr:cNvPr id="5" name="Line 13">
          <a:extLst>
            <a:ext uri="{FF2B5EF4-FFF2-40B4-BE49-F238E27FC236}">
              <a16:creationId xmlns:a16="http://schemas.microsoft.com/office/drawing/2014/main" id="{4EC51516-6790-44A6-A902-434AFA3E82A2}"/>
            </a:ext>
          </a:extLst>
        </xdr:cNvPr>
        <xdr:cNvSpPr>
          <a:spLocks noChangeShapeType="1"/>
        </xdr:cNvSpPr>
      </xdr:nvSpPr>
      <xdr:spPr bwMode="auto">
        <a:xfrm>
          <a:off x="9020175" y="82715100"/>
          <a:ext cx="504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238125</xdr:colOff>
      <xdr:row>51</xdr:row>
      <xdr:rowOff>0</xdr:rowOff>
    </xdr:from>
    <xdr:to>
      <xdr:col>11</xdr:col>
      <xdr:colOff>742950</xdr:colOff>
      <xdr:row>51</xdr:row>
      <xdr:rowOff>0</xdr:rowOff>
    </xdr:to>
    <xdr:sp macro="" textlink="">
      <xdr:nvSpPr>
        <xdr:cNvPr id="4" name="Line 13">
          <a:extLst>
            <a:ext uri="{FF2B5EF4-FFF2-40B4-BE49-F238E27FC236}">
              <a16:creationId xmlns:a16="http://schemas.microsoft.com/office/drawing/2014/main" id="{D39060D7-D3EA-4EEC-81DB-EB660B8FEF7B}"/>
            </a:ext>
          </a:extLst>
        </xdr:cNvPr>
        <xdr:cNvSpPr>
          <a:spLocks noChangeShapeType="1"/>
        </xdr:cNvSpPr>
      </xdr:nvSpPr>
      <xdr:spPr bwMode="auto">
        <a:xfrm>
          <a:off x="16506825" y="57102375"/>
          <a:ext cx="504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45</xdr:row>
      <xdr:rowOff>0</xdr:rowOff>
    </xdr:from>
    <xdr:to>
      <xdr:col>11</xdr:col>
      <xdr:colOff>742950</xdr:colOff>
      <xdr:row>45</xdr:row>
      <xdr:rowOff>0</xdr:rowOff>
    </xdr:to>
    <xdr:sp macro="" textlink="">
      <xdr:nvSpPr>
        <xdr:cNvPr id="4" name="Line 13">
          <a:extLst>
            <a:ext uri="{FF2B5EF4-FFF2-40B4-BE49-F238E27FC236}">
              <a16:creationId xmlns:a16="http://schemas.microsoft.com/office/drawing/2014/main" id="{BE012115-6366-4687-AF04-FBE7C57CB4A9}"/>
            </a:ext>
          </a:extLst>
        </xdr:cNvPr>
        <xdr:cNvSpPr>
          <a:spLocks noChangeShapeType="1"/>
        </xdr:cNvSpPr>
      </xdr:nvSpPr>
      <xdr:spPr bwMode="auto">
        <a:xfrm>
          <a:off x="16506825" y="57102375"/>
          <a:ext cx="504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9</xdr:row>
      <xdr:rowOff>0</xdr:rowOff>
    </xdr:from>
    <xdr:to>
      <xdr:col>11</xdr:col>
      <xdr:colOff>742950</xdr:colOff>
      <xdr:row>9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297CD2ED-634F-4F9D-B0AD-80EAB2E5B6D0}"/>
            </a:ext>
          </a:extLst>
        </xdr:cNvPr>
        <xdr:cNvSpPr>
          <a:spLocks noChangeShapeType="1"/>
        </xdr:cNvSpPr>
      </xdr:nvSpPr>
      <xdr:spPr bwMode="auto">
        <a:xfrm>
          <a:off x="16506825" y="10191750"/>
          <a:ext cx="504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238125</xdr:colOff>
      <xdr:row>27</xdr:row>
      <xdr:rowOff>0</xdr:rowOff>
    </xdr:from>
    <xdr:to>
      <xdr:col>11</xdr:col>
      <xdr:colOff>742950</xdr:colOff>
      <xdr:row>27</xdr:row>
      <xdr:rowOff>0</xdr:rowOff>
    </xdr:to>
    <xdr:sp macro="" textlink="">
      <xdr:nvSpPr>
        <xdr:cNvPr id="4" name="Line 13">
          <a:extLst>
            <a:ext uri="{FF2B5EF4-FFF2-40B4-BE49-F238E27FC236}">
              <a16:creationId xmlns:a16="http://schemas.microsoft.com/office/drawing/2014/main" id="{EB7BB063-8379-4A9F-B19A-D7F7947613B2}"/>
            </a:ext>
          </a:extLst>
        </xdr:cNvPr>
        <xdr:cNvSpPr>
          <a:spLocks noChangeShapeType="1"/>
        </xdr:cNvSpPr>
      </xdr:nvSpPr>
      <xdr:spPr bwMode="auto">
        <a:xfrm>
          <a:off x="16506825" y="57102375"/>
          <a:ext cx="504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eas/Dropbox/Tim%20Hidup%20Seimbang/ANALISIS%20BEBAN%20KERJA/FORM%20ABK%20BERDASAR%20FORMASI/35.%20form%20abk%20Pengawas%20Perdagang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tir kegiatan"/>
      <sheetName val="PP Pertama"/>
      <sheetName val="PP Muda"/>
      <sheetName val="PP Madya"/>
      <sheetName val="rekap formasi per tahun"/>
      <sheetName val="rekap Formasi 5 tahun"/>
    </sheetNames>
    <sheetDataSet>
      <sheetData sheetId="0"/>
      <sheetData sheetId="1"/>
      <sheetData sheetId="2">
        <row r="51">
          <cell r="N51"/>
        </row>
      </sheetData>
      <sheetData sheetId="3">
        <row r="40">
          <cell r="N40"/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0F396-7F54-47C3-9409-31DEC2EA45F0}">
  <dimension ref="A1:B5"/>
  <sheetViews>
    <sheetView tabSelected="1" workbookViewId="0">
      <selection activeCell="G6" sqref="G6"/>
    </sheetView>
  </sheetViews>
  <sheetFormatPr defaultRowHeight="15" x14ac:dyDescent="0.25"/>
  <cols>
    <col min="1" max="1" width="2.5703125" bestFit="1" customWidth="1"/>
    <col min="2" max="2" width="98.42578125" style="140" customWidth="1"/>
  </cols>
  <sheetData>
    <row r="1" spans="1:2" x14ac:dyDescent="0.25">
      <c r="A1" s="142"/>
      <c r="B1" s="143" t="s">
        <v>241</v>
      </c>
    </row>
    <row r="3" spans="1:2" ht="30" x14ac:dyDescent="0.25">
      <c r="A3" s="141" t="s">
        <v>242</v>
      </c>
      <c r="B3" s="144" t="s">
        <v>245</v>
      </c>
    </row>
    <row r="4" spans="1:2" ht="30" x14ac:dyDescent="0.25">
      <c r="A4" s="141" t="s">
        <v>243</v>
      </c>
      <c r="B4" s="140" t="s">
        <v>247</v>
      </c>
    </row>
    <row r="5" spans="1:2" ht="30" x14ac:dyDescent="0.25">
      <c r="A5" s="141" t="s">
        <v>244</v>
      </c>
      <c r="B5" s="140" t="s">
        <v>246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34"/>
  <sheetViews>
    <sheetView showGridLines="0" zoomScale="60" zoomScaleNormal="60" zoomScaleSheetLayoutView="80" workbookViewId="0">
      <selection activeCell="I7" sqref="I7"/>
    </sheetView>
  </sheetViews>
  <sheetFormatPr defaultColWidth="8.85546875" defaultRowHeight="15.75" x14ac:dyDescent="0.25"/>
  <cols>
    <col min="1" max="1" width="4.5703125" style="16" customWidth="1"/>
    <col min="2" max="2" width="24.7109375" style="8" customWidth="1"/>
    <col min="3" max="3" width="4.42578125" style="16" customWidth="1"/>
    <col min="4" max="4" width="23.28515625" style="8" customWidth="1"/>
    <col min="5" max="5" width="6" style="8" customWidth="1"/>
    <col min="6" max="6" width="69.5703125" style="16" customWidth="1"/>
    <col min="7" max="7" width="33.7109375" style="8" customWidth="1"/>
    <col min="8" max="9" width="18.140625" style="8" customWidth="1"/>
    <col min="10" max="10" width="23.5703125" style="8" customWidth="1"/>
    <col min="11" max="16384" width="8.85546875" style="1"/>
  </cols>
  <sheetData>
    <row r="1" spans="1:15" s="5" customFormat="1" ht="16.899999999999999" customHeight="1" x14ac:dyDescent="0.25">
      <c r="A1" s="3"/>
      <c r="B1" s="9"/>
      <c r="C1" s="9"/>
      <c r="D1" s="2"/>
      <c r="E1" s="10"/>
      <c r="F1" s="14"/>
      <c r="G1" s="11"/>
      <c r="H1" s="11"/>
      <c r="I1" s="11"/>
      <c r="J1" s="2"/>
      <c r="K1" s="4"/>
      <c r="L1" s="4"/>
      <c r="M1" s="4"/>
      <c r="N1" s="4"/>
      <c r="O1" s="4"/>
    </row>
    <row r="2" spans="1:15" ht="16.899999999999999" customHeight="1" x14ac:dyDescent="0.25">
      <c r="A2" s="99" t="s">
        <v>32</v>
      </c>
      <c r="B2" s="99"/>
      <c r="C2" s="99"/>
      <c r="D2" s="99"/>
      <c r="E2" s="99"/>
      <c r="F2" s="99"/>
      <c r="G2" s="99"/>
      <c r="H2" s="99"/>
      <c r="I2" s="99"/>
      <c r="J2" s="99"/>
    </row>
    <row r="3" spans="1:15" ht="16.899999999999999" customHeight="1" x14ac:dyDescent="0.25">
      <c r="A3" s="99" t="s">
        <v>239</v>
      </c>
      <c r="B3" s="99"/>
      <c r="C3" s="99"/>
      <c r="D3" s="99"/>
      <c r="E3" s="99"/>
      <c r="F3" s="99"/>
      <c r="G3" s="99"/>
      <c r="H3" s="99"/>
      <c r="I3" s="99"/>
      <c r="J3" s="99"/>
    </row>
    <row r="4" spans="1:15" ht="16.899999999999999" customHeight="1" x14ac:dyDescent="0.25">
      <c r="A4" s="6"/>
      <c r="B4" s="12"/>
      <c r="C4" s="17"/>
      <c r="D4" s="12"/>
      <c r="E4" s="12"/>
      <c r="F4" s="15"/>
      <c r="G4" s="12"/>
      <c r="H4" s="12"/>
      <c r="I4" s="12"/>
      <c r="J4" s="12"/>
    </row>
    <row r="5" spans="1:15" s="7" customFormat="1" ht="47.25" x14ac:dyDescent="0.25">
      <c r="A5" s="13" t="s">
        <v>3</v>
      </c>
      <c r="B5" s="13" t="s">
        <v>6</v>
      </c>
      <c r="C5" s="96" t="s">
        <v>10</v>
      </c>
      <c r="D5" s="97"/>
      <c r="E5" s="100" t="s">
        <v>11</v>
      </c>
      <c r="F5" s="100"/>
      <c r="G5" s="13" t="s">
        <v>8</v>
      </c>
      <c r="H5" s="13" t="s">
        <v>4</v>
      </c>
      <c r="I5" s="21" t="s">
        <v>20</v>
      </c>
      <c r="J5" s="13" t="s">
        <v>9</v>
      </c>
    </row>
    <row r="6" spans="1:15" s="7" customFormat="1" x14ac:dyDescent="0.25">
      <c r="A6" s="19">
        <v>1</v>
      </c>
      <c r="B6" s="18">
        <v>2</v>
      </c>
      <c r="C6" s="20"/>
      <c r="D6" s="20">
        <v>3</v>
      </c>
      <c r="E6" s="96">
        <v>4</v>
      </c>
      <c r="F6" s="98"/>
      <c r="G6" s="18">
        <v>5</v>
      </c>
      <c r="H6" s="18">
        <v>6</v>
      </c>
      <c r="I6" s="21"/>
      <c r="J6" s="18">
        <v>7</v>
      </c>
    </row>
    <row r="7" spans="1:15" ht="39.75" customHeight="1" x14ac:dyDescent="0.25">
      <c r="A7" s="50" t="s">
        <v>5</v>
      </c>
      <c r="B7" s="56" t="s">
        <v>42</v>
      </c>
      <c r="C7" s="50" t="s">
        <v>7</v>
      </c>
      <c r="D7" s="94" t="s">
        <v>43</v>
      </c>
      <c r="E7" s="51">
        <v>1</v>
      </c>
      <c r="F7" s="52" t="s">
        <v>44</v>
      </c>
      <c r="G7" s="53" t="s">
        <v>45</v>
      </c>
      <c r="H7" s="54">
        <v>0.15</v>
      </c>
      <c r="I7" s="90"/>
      <c r="J7" s="42" t="s">
        <v>2</v>
      </c>
    </row>
    <row r="8" spans="1:15" ht="33.6" customHeight="1" x14ac:dyDescent="0.25">
      <c r="A8" s="55"/>
      <c r="B8" s="57"/>
      <c r="C8" s="55"/>
      <c r="D8" s="95"/>
      <c r="E8" s="51">
        <v>2</v>
      </c>
      <c r="F8" s="52" t="s">
        <v>46</v>
      </c>
      <c r="G8" s="53" t="s">
        <v>47</v>
      </c>
      <c r="H8" s="54">
        <v>0.11007575757575758</v>
      </c>
      <c r="I8" s="90"/>
      <c r="J8" s="42" t="s">
        <v>1</v>
      </c>
    </row>
    <row r="9" spans="1:15" ht="19.899999999999999" customHeight="1" x14ac:dyDescent="0.25">
      <c r="A9" s="55"/>
      <c r="B9" s="57"/>
      <c r="C9" s="55"/>
      <c r="D9" s="57"/>
      <c r="E9" s="51">
        <v>3</v>
      </c>
      <c r="F9" s="52" t="s">
        <v>48</v>
      </c>
      <c r="G9" s="53" t="s">
        <v>49</v>
      </c>
      <c r="H9" s="54">
        <v>0.24</v>
      </c>
      <c r="I9" s="90"/>
      <c r="J9" s="42" t="s">
        <v>2</v>
      </c>
    </row>
    <row r="10" spans="1:15" ht="34.9" customHeight="1" x14ac:dyDescent="0.25">
      <c r="A10" s="55"/>
      <c r="B10" s="57"/>
      <c r="C10" s="55"/>
      <c r="D10" s="57"/>
      <c r="E10" s="51">
        <v>4</v>
      </c>
      <c r="F10" s="52" t="s">
        <v>50</v>
      </c>
      <c r="G10" s="53" t="s">
        <v>51</v>
      </c>
      <c r="H10" s="54">
        <v>0.14000000000000001</v>
      </c>
      <c r="I10" s="90"/>
      <c r="J10" s="42" t="s">
        <v>0</v>
      </c>
    </row>
    <row r="11" spans="1:15" ht="22.9" customHeight="1" x14ac:dyDescent="0.25">
      <c r="A11" s="55"/>
      <c r="B11" s="57"/>
      <c r="C11" s="55"/>
      <c r="D11" s="57"/>
      <c r="E11" s="51">
        <v>5</v>
      </c>
      <c r="F11" s="52" t="s">
        <v>52</v>
      </c>
      <c r="G11" s="53" t="s">
        <v>53</v>
      </c>
      <c r="H11" s="54">
        <v>0.24</v>
      </c>
      <c r="I11" s="90"/>
      <c r="J11" s="42" t="s">
        <v>2</v>
      </c>
    </row>
    <row r="12" spans="1:15" ht="34.9" customHeight="1" x14ac:dyDescent="0.25">
      <c r="A12" s="55"/>
      <c r="B12" s="57"/>
      <c r="C12" s="55"/>
      <c r="D12" s="57"/>
      <c r="E12" s="51">
        <v>6</v>
      </c>
      <c r="F12" s="52" t="s">
        <v>54</v>
      </c>
      <c r="G12" s="53" t="s">
        <v>55</v>
      </c>
      <c r="H12" s="54">
        <v>0.17012345679012345</v>
      </c>
      <c r="I12" s="90"/>
      <c r="J12" s="42" t="s">
        <v>0</v>
      </c>
    </row>
    <row r="13" spans="1:15" ht="33" customHeight="1" x14ac:dyDescent="0.25">
      <c r="A13" s="55"/>
      <c r="B13" s="57"/>
      <c r="C13" s="55"/>
      <c r="D13" s="57"/>
      <c r="E13" s="51">
        <v>7</v>
      </c>
      <c r="F13" s="52" t="s">
        <v>56</v>
      </c>
      <c r="G13" s="53" t="s">
        <v>57</v>
      </c>
      <c r="H13" s="54">
        <v>0.21</v>
      </c>
      <c r="I13" s="90"/>
      <c r="J13" s="42" t="s">
        <v>2</v>
      </c>
    </row>
    <row r="14" spans="1:15" ht="36.6" customHeight="1" x14ac:dyDescent="0.25">
      <c r="A14" s="55"/>
      <c r="B14" s="57"/>
      <c r="C14" s="55"/>
      <c r="D14" s="57"/>
      <c r="E14" s="51">
        <v>8</v>
      </c>
      <c r="F14" s="52" t="s">
        <v>58</v>
      </c>
      <c r="G14" s="53" t="s">
        <v>57</v>
      </c>
      <c r="H14" s="54">
        <v>2</v>
      </c>
      <c r="I14" s="90"/>
      <c r="J14" s="42" t="s">
        <v>28</v>
      </c>
    </row>
    <row r="15" spans="1:15" ht="50.45" customHeight="1" x14ac:dyDescent="0.25">
      <c r="A15" s="55"/>
      <c r="B15" s="57"/>
      <c r="C15" s="55"/>
      <c r="D15" s="57"/>
      <c r="E15" s="51">
        <v>9</v>
      </c>
      <c r="F15" s="52" t="s">
        <v>59</v>
      </c>
      <c r="G15" s="53" t="s">
        <v>27</v>
      </c>
      <c r="H15" s="54">
        <v>0.06</v>
      </c>
      <c r="I15" s="90"/>
      <c r="J15" s="42" t="s">
        <v>0</v>
      </c>
    </row>
    <row r="16" spans="1:15" ht="50.45" customHeight="1" x14ac:dyDescent="0.25">
      <c r="A16" s="55"/>
      <c r="B16" s="57"/>
      <c r="C16" s="50" t="s">
        <v>60</v>
      </c>
      <c r="D16" s="56" t="s">
        <v>61</v>
      </c>
      <c r="E16" s="51">
        <v>1</v>
      </c>
      <c r="F16" s="52" t="s">
        <v>62</v>
      </c>
      <c r="G16" s="53" t="s">
        <v>53</v>
      </c>
      <c r="H16" s="54">
        <v>7.7013888888888896E-2</v>
      </c>
      <c r="I16" s="90"/>
      <c r="J16" s="42" t="s">
        <v>1</v>
      </c>
    </row>
    <row r="17" spans="1:10" ht="35.450000000000003" customHeight="1" x14ac:dyDescent="0.25">
      <c r="A17" s="55"/>
      <c r="B17" s="57"/>
      <c r="C17" s="55"/>
      <c r="D17" s="57"/>
      <c r="E17" s="51">
        <v>2</v>
      </c>
      <c r="F17" s="52" t="s">
        <v>63</v>
      </c>
      <c r="G17" s="53" t="s">
        <v>53</v>
      </c>
      <c r="H17" s="54">
        <v>0.05</v>
      </c>
      <c r="I17" s="90"/>
      <c r="J17" s="42" t="s">
        <v>1</v>
      </c>
    </row>
    <row r="18" spans="1:10" ht="54" customHeight="1" x14ac:dyDescent="0.25">
      <c r="A18" s="55"/>
      <c r="B18" s="57"/>
      <c r="C18" s="55"/>
      <c r="D18" s="57"/>
      <c r="E18" s="51">
        <v>3</v>
      </c>
      <c r="F18" s="52" t="s">
        <v>64</v>
      </c>
      <c r="G18" s="53" t="s">
        <v>53</v>
      </c>
      <c r="H18" s="54">
        <v>0.12</v>
      </c>
      <c r="I18" s="90"/>
      <c r="J18" s="42" t="s">
        <v>0</v>
      </c>
    </row>
    <row r="19" spans="1:10" ht="68.45" customHeight="1" x14ac:dyDescent="0.25">
      <c r="A19" s="55"/>
      <c r="B19" s="57"/>
      <c r="C19" s="55"/>
      <c r="D19" s="57"/>
      <c r="E19" s="51">
        <v>4</v>
      </c>
      <c r="F19" s="52" t="s">
        <v>65</v>
      </c>
      <c r="G19" s="53" t="s">
        <v>53</v>
      </c>
      <c r="H19" s="54">
        <v>0.1</v>
      </c>
      <c r="I19" s="90"/>
      <c r="J19" s="42" t="s">
        <v>0</v>
      </c>
    </row>
    <row r="20" spans="1:10" ht="52.9" customHeight="1" x14ac:dyDescent="0.25">
      <c r="A20" s="55"/>
      <c r="B20" s="57"/>
      <c r="C20" s="55"/>
      <c r="D20" s="57"/>
      <c r="E20" s="51">
        <v>5</v>
      </c>
      <c r="F20" s="52" t="s">
        <v>66</v>
      </c>
      <c r="G20" s="53" t="s">
        <v>49</v>
      </c>
      <c r="H20" s="54">
        <v>0.15</v>
      </c>
      <c r="I20" s="90"/>
      <c r="J20" s="42" t="s">
        <v>2</v>
      </c>
    </row>
    <row r="21" spans="1:10" ht="21" customHeight="1" x14ac:dyDescent="0.25">
      <c r="A21" s="55"/>
      <c r="B21" s="57"/>
      <c r="C21" s="55"/>
      <c r="D21" s="57"/>
      <c r="E21" s="51">
        <v>6</v>
      </c>
      <c r="F21" s="52" t="s">
        <v>67</v>
      </c>
      <c r="G21" s="53" t="s">
        <v>53</v>
      </c>
      <c r="H21" s="54">
        <v>0.15</v>
      </c>
      <c r="I21" s="90"/>
      <c r="J21" s="42" t="s">
        <v>2</v>
      </c>
    </row>
    <row r="22" spans="1:10" ht="54.6" customHeight="1" x14ac:dyDescent="0.25">
      <c r="A22" s="55"/>
      <c r="B22" s="57"/>
      <c r="C22" s="55"/>
      <c r="D22" s="70"/>
      <c r="E22" s="51">
        <v>7</v>
      </c>
      <c r="F22" s="52" t="s">
        <v>68</v>
      </c>
      <c r="G22" s="53" t="s">
        <v>57</v>
      </c>
      <c r="H22" s="54">
        <v>1</v>
      </c>
      <c r="I22" s="90"/>
      <c r="J22" s="42" t="s">
        <v>28</v>
      </c>
    </row>
    <row r="23" spans="1:10" ht="53.45" customHeight="1" x14ac:dyDescent="0.25">
      <c r="A23" s="55"/>
      <c r="B23" s="57"/>
      <c r="C23" s="50" t="s">
        <v>69</v>
      </c>
      <c r="D23" s="56" t="s">
        <v>70</v>
      </c>
      <c r="E23" s="51">
        <v>1</v>
      </c>
      <c r="F23" s="52" t="s">
        <v>71</v>
      </c>
      <c r="G23" s="53" t="s">
        <v>72</v>
      </c>
      <c r="H23" s="54">
        <v>0.18121212121212121</v>
      </c>
      <c r="I23" s="90"/>
      <c r="J23" s="42" t="s">
        <v>0</v>
      </c>
    </row>
    <row r="24" spans="1:10" ht="36.6" customHeight="1" x14ac:dyDescent="0.25">
      <c r="A24" s="55"/>
      <c r="B24" s="57"/>
      <c r="C24" s="55"/>
      <c r="D24" s="57"/>
      <c r="E24" s="51">
        <v>2</v>
      </c>
      <c r="F24" s="52" t="s">
        <v>73</v>
      </c>
      <c r="G24" s="53" t="s">
        <v>72</v>
      </c>
      <c r="H24" s="54">
        <v>8.7499999999999994E-2</v>
      </c>
      <c r="I24" s="90"/>
      <c r="J24" s="42" t="s">
        <v>2</v>
      </c>
    </row>
    <row r="25" spans="1:10" ht="68.25" customHeight="1" x14ac:dyDescent="0.25">
      <c r="A25" s="55"/>
      <c r="B25" s="57"/>
      <c r="C25" s="55"/>
      <c r="D25" s="57"/>
      <c r="E25" s="51">
        <v>3</v>
      </c>
      <c r="F25" s="52" t="s">
        <v>74</v>
      </c>
      <c r="G25" s="53" t="s">
        <v>55</v>
      </c>
      <c r="H25" s="54">
        <v>0.12</v>
      </c>
      <c r="I25" s="90"/>
      <c r="J25" s="42" t="s">
        <v>0</v>
      </c>
    </row>
    <row r="26" spans="1:10" ht="96.6" customHeight="1" x14ac:dyDescent="0.25">
      <c r="A26" s="55"/>
      <c r="B26" s="57"/>
      <c r="C26" s="55"/>
      <c r="D26" s="57"/>
      <c r="E26" s="51">
        <v>4</v>
      </c>
      <c r="F26" s="52" t="s">
        <v>75</v>
      </c>
      <c r="G26" s="58" t="s">
        <v>55</v>
      </c>
      <c r="H26" s="54">
        <v>0.12</v>
      </c>
      <c r="I26" s="90"/>
      <c r="J26" s="42" t="s">
        <v>0</v>
      </c>
    </row>
    <row r="27" spans="1:10" ht="66.75" customHeight="1" x14ac:dyDescent="0.25">
      <c r="A27" s="55"/>
      <c r="B27" s="57"/>
      <c r="C27" s="55"/>
      <c r="D27" s="57"/>
      <c r="E27" s="51">
        <v>5</v>
      </c>
      <c r="F27" s="52" t="s">
        <v>76</v>
      </c>
      <c r="G27" s="53" t="s">
        <v>55</v>
      </c>
      <c r="H27" s="54">
        <v>0.1</v>
      </c>
      <c r="I27" s="90"/>
      <c r="J27" s="42" t="s">
        <v>0</v>
      </c>
    </row>
    <row r="28" spans="1:10" ht="67.150000000000006" customHeight="1" x14ac:dyDescent="0.25">
      <c r="A28" s="55"/>
      <c r="B28" s="57"/>
      <c r="C28" s="55"/>
      <c r="D28" s="57"/>
      <c r="E28" s="51">
        <v>6</v>
      </c>
      <c r="F28" s="52" t="s">
        <v>77</v>
      </c>
      <c r="G28" s="58" t="s">
        <v>57</v>
      </c>
      <c r="H28" s="54">
        <v>1.6</v>
      </c>
      <c r="I28" s="90"/>
      <c r="J28" s="42" t="s">
        <v>28</v>
      </c>
    </row>
    <row r="29" spans="1:10" ht="71.25" customHeight="1" x14ac:dyDescent="0.25">
      <c r="A29" s="55"/>
      <c r="B29" s="57"/>
      <c r="C29" s="55"/>
      <c r="D29" s="57"/>
      <c r="E29" s="51">
        <v>7</v>
      </c>
      <c r="F29" s="52" t="s">
        <v>78</v>
      </c>
      <c r="G29" s="58" t="s">
        <v>47</v>
      </c>
      <c r="H29" s="54">
        <v>0.08</v>
      </c>
      <c r="I29" s="90"/>
      <c r="J29" s="42" t="s">
        <v>0</v>
      </c>
    </row>
    <row r="30" spans="1:10" ht="39" customHeight="1" x14ac:dyDescent="0.25">
      <c r="A30" s="55"/>
      <c r="B30" s="57"/>
      <c r="C30" s="55"/>
      <c r="D30" s="57"/>
      <c r="E30" s="51">
        <v>8</v>
      </c>
      <c r="F30" s="52" t="s">
        <v>79</v>
      </c>
      <c r="G30" s="58" t="s">
        <v>80</v>
      </c>
      <c r="H30" s="54">
        <v>0.2</v>
      </c>
      <c r="I30" s="90"/>
      <c r="J30" s="42" t="s">
        <v>0</v>
      </c>
    </row>
    <row r="31" spans="1:10" ht="40.5" customHeight="1" x14ac:dyDescent="0.25">
      <c r="A31" s="55"/>
      <c r="B31" s="57"/>
      <c r="C31" s="50" t="s">
        <v>81</v>
      </c>
      <c r="D31" s="94" t="s">
        <v>82</v>
      </c>
      <c r="E31" s="51">
        <v>1</v>
      </c>
      <c r="F31" s="52" t="s">
        <v>83</v>
      </c>
      <c r="G31" s="58" t="s">
        <v>84</v>
      </c>
      <c r="H31" s="54">
        <v>0.01</v>
      </c>
      <c r="I31" s="90"/>
      <c r="J31" s="42" t="s">
        <v>1</v>
      </c>
    </row>
    <row r="32" spans="1:10" ht="52.15" customHeight="1" x14ac:dyDescent="0.25">
      <c r="A32" s="55"/>
      <c r="B32" s="57"/>
      <c r="C32" s="55"/>
      <c r="D32" s="95"/>
      <c r="E32" s="51">
        <v>2</v>
      </c>
      <c r="F32" s="52" t="s">
        <v>85</v>
      </c>
      <c r="G32" s="53" t="s">
        <v>55</v>
      </c>
      <c r="H32" s="54">
        <v>0.05</v>
      </c>
      <c r="I32" s="90"/>
      <c r="J32" s="42" t="s">
        <v>1</v>
      </c>
    </row>
    <row r="33" spans="1:10" ht="52.15" customHeight="1" x14ac:dyDescent="0.25">
      <c r="A33" s="55"/>
      <c r="B33" s="57"/>
      <c r="C33" s="55"/>
      <c r="D33" s="57"/>
      <c r="E33" s="51">
        <v>3</v>
      </c>
      <c r="F33" s="52" t="s">
        <v>86</v>
      </c>
      <c r="G33" s="58" t="s">
        <v>87</v>
      </c>
      <c r="H33" s="54">
        <v>0.1</v>
      </c>
      <c r="I33" s="90"/>
      <c r="J33" s="42" t="s">
        <v>0</v>
      </c>
    </row>
    <row r="34" spans="1:10" ht="54" customHeight="1" x14ac:dyDescent="0.25">
      <c r="A34" s="55"/>
      <c r="B34" s="57"/>
      <c r="C34" s="55"/>
      <c r="D34" s="57"/>
      <c r="E34" s="51">
        <v>4</v>
      </c>
      <c r="F34" s="52" t="s">
        <v>88</v>
      </c>
      <c r="G34" s="58" t="s">
        <v>89</v>
      </c>
      <c r="H34" s="54">
        <v>0.20194444444444443</v>
      </c>
      <c r="I34" s="90"/>
      <c r="J34" s="42" t="s">
        <v>0</v>
      </c>
    </row>
    <row r="35" spans="1:10" ht="37.9" customHeight="1" x14ac:dyDescent="0.25">
      <c r="A35" s="55"/>
      <c r="B35" s="57"/>
      <c r="C35" s="55"/>
      <c r="D35" s="57"/>
      <c r="E35" s="51">
        <v>5</v>
      </c>
      <c r="F35" s="52" t="s">
        <v>90</v>
      </c>
      <c r="G35" s="58" t="s">
        <v>57</v>
      </c>
      <c r="H35" s="54">
        <v>0.19500000000000001</v>
      </c>
      <c r="I35" s="90"/>
      <c r="J35" s="42" t="s">
        <v>2</v>
      </c>
    </row>
    <row r="36" spans="1:10" ht="52.5" customHeight="1" x14ac:dyDescent="0.25">
      <c r="A36" s="55"/>
      <c r="B36" s="57"/>
      <c r="C36" s="55"/>
      <c r="D36" s="57"/>
      <c r="E36" s="51">
        <v>6</v>
      </c>
      <c r="F36" s="52" t="s">
        <v>91</v>
      </c>
      <c r="G36" s="53" t="s">
        <v>92</v>
      </c>
      <c r="H36" s="54">
        <v>0.05</v>
      </c>
      <c r="I36" s="90"/>
      <c r="J36" s="42" t="s">
        <v>1</v>
      </c>
    </row>
    <row r="37" spans="1:10" ht="51" customHeight="1" x14ac:dyDescent="0.25">
      <c r="A37" s="55"/>
      <c r="B37" s="57"/>
      <c r="C37" s="55"/>
      <c r="D37" s="57"/>
      <c r="E37" s="51">
        <v>7</v>
      </c>
      <c r="F37" s="52" t="s">
        <v>93</v>
      </c>
      <c r="G37" s="53" t="s">
        <v>57</v>
      </c>
      <c r="H37" s="54">
        <v>0.35111111111111115</v>
      </c>
      <c r="I37" s="90"/>
      <c r="J37" s="42" t="s">
        <v>28</v>
      </c>
    </row>
    <row r="38" spans="1:10" ht="55.15" customHeight="1" x14ac:dyDescent="0.25">
      <c r="A38" s="55"/>
      <c r="B38" s="57"/>
      <c r="C38" s="55"/>
      <c r="D38" s="57"/>
      <c r="E38" s="51">
        <v>8</v>
      </c>
      <c r="F38" s="52" t="s">
        <v>94</v>
      </c>
      <c r="G38" s="53" t="s">
        <v>47</v>
      </c>
      <c r="H38" s="54">
        <v>0.06</v>
      </c>
      <c r="I38" s="90"/>
      <c r="J38" s="42" t="s">
        <v>0</v>
      </c>
    </row>
    <row r="39" spans="1:10" ht="36.75" customHeight="1" x14ac:dyDescent="0.25">
      <c r="A39" s="55"/>
      <c r="B39" s="57"/>
      <c r="C39" s="55"/>
      <c r="D39" s="57"/>
      <c r="E39" s="51">
        <v>9</v>
      </c>
      <c r="F39" s="52" t="s">
        <v>95</v>
      </c>
      <c r="G39" s="53" t="s">
        <v>49</v>
      </c>
      <c r="H39" s="54">
        <v>0.10999999999999999</v>
      </c>
      <c r="I39" s="90"/>
      <c r="J39" s="42" t="s">
        <v>2</v>
      </c>
    </row>
    <row r="40" spans="1:10" ht="39.75" customHeight="1" x14ac:dyDescent="0.25">
      <c r="A40" s="55"/>
      <c r="B40" s="57"/>
      <c r="C40" s="55"/>
      <c r="D40" s="57"/>
      <c r="E40" s="51">
        <v>10</v>
      </c>
      <c r="F40" s="52" t="s">
        <v>96</v>
      </c>
      <c r="G40" s="58" t="s">
        <v>27</v>
      </c>
      <c r="H40" s="54">
        <v>0.08</v>
      </c>
      <c r="I40" s="90"/>
      <c r="J40" s="42" t="s">
        <v>0</v>
      </c>
    </row>
    <row r="41" spans="1:10" ht="39.75" customHeight="1" x14ac:dyDescent="0.25">
      <c r="A41" s="55"/>
      <c r="B41" s="57"/>
      <c r="C41" s="55"/>
      <c r="D41" s="57"/>
      <c r="E41" s="51">
        <v>11</v>
      </c>
      <c r="F41" s="52" t="s">
        <v>97</v>
      </c>
      <c r="G41" s="53" t="s">
        <v>49</v>
      </c>
      <c r="H41" s="54">
        <v>0.14666666666666667</v>
      </c>
      <c r="I41" s="90"/>
      <c r="J41" s="42" t="s">
        <v>2</v>
      </c>
    </row>
    <row r="42" spans="1:10" ht="70.5" customHeight="1" x14ac:dyDescent="0.25">
      <c r="A42" s="55"/>
      <c r="B42" s="57"/>
      <c r="C42" s="55"/>
      <c r="D42" s="57"/>
      <c r="E42" s="51">
        <v>12</v>
      </c>
      <c r="F42" s="52" t="s">
        <v>98</v>
      </c>
      <c r="G42" s="53" t="s">
        <v>99</v>
      </c>
      <c r="H42" s="54">
        <v>5.4888888888888897E-2</v>
      </c>
      <c r="I42" s="90"/>
      <c r="J42" s="42" t="s">
        <v>1</v>
      </c>
    </row>
    <row r="43" spans="1:10" ht="66" customHeight="1" x14ac:dyDescent="0.25">
      <c r="A43" s="55"/>
      <c r="B43" s="57"/>
      <c r="C43" s="55"/>
      <c r="D43" s="57"/>
      <c r="E43" s="51">
        <v>13</v>
      </c>
      <c r="F43" s="52" t="s">
        <v>100</v>
      </c>
      <c r="G43" s="58" t="s">
        <v>99</v>
      </c>
      <c r="H43" s="54">
        <v>2.7777777777777783E-2</v>
      </c>
      <c r="I43" s="90"/>
      <c r="J43" s="42" t="s">
        <v>1</v>
      </c>
    </row>
    <row r="44" spans="1:10" ht="52.15" customHeight="1" x14ac:dyDescent="0.25">
      <c r="A44" s="55"/>
      <c r="B44" s="57"/>
      <c r="C44" s="55"/>
      <c r="D44" s="57"/>
      <c r="E44" s="51">
        <v>14</v>
      </c>
      <c r="F44" s="52" t="s">
        <v>101</v>
      </c>
      <c r="G44" s="58" t="s">
        <v>27</v>
      </c>
      <c r="H44" s="54">
        <v>9.3888888888888897E-2</v>
      </c>
      <c r="I44" s="90"/>
      <c r="J44" s="42" t="s">
        <v>0</v>
      </c>
    </row>
    <row r="45" spans="1:10" ht="50.25" customHeight="1" x14ac:dyDescent="0.25">
      <c r="A45" s="55"/>
      <c r="B45" s="57"/>
      <c r="C45" s="55"/>
      <c r="D45" s="57"/>
      <c r="E45" s="51">
        <v>15</v>
      </c>
      <c r="F45" s="52" t="s">
        <v>102</v>
      </c>
      <c r="G45" s="53" t="s">
        <v>103</v>
      </c>
      <c r="H45" s="54">
        <v>0.16</v>
      </c>
      <c r="I45" s="90"/>
      <c r="J45" s="42" t="s">
        <v>0</v>
      </c>
    </row>
    <row r="46" spans="1:10" ht="54" customHeight="1" x14ac:dyDescent="0.25">
      <c r="A46" s="55"/>
      <c r="B46" s="57"/>
      <c r="C46" s="55"/>
      <c r="D46" s="57"/>
      <c r="E46" s="51">
        <v>16</v>
      </c>
      <c r="F46" s="52" t="s">
        <v>104</v>
      </c>
      <c r="G46" s="58" t="s">
        <v>105</v>
      </c>
      <c r="H46" s="54">
        <v>0.26649999999999996</v>
      </c>
      <c r="I46" s="90"/>
      <c r="J46" s="42" t="s">
        <v>2</v>
      </c>
    </row>
    <row r="47" spans="1:10" ht="37.5" customHeight="1" x14ac:dyDescent="0.25">
      <c r="A47" s="55"/>
      <c r="B47" s="57"/>
      <c r="C47" s="55"/>
      <c r="D47" s="57"/>
      <c r="E47" s="51">
        <v>17</v>
      </c>
      <c r="F47" s="52" t="s">
        <v>106</v>
      </c>
      <c r="G47" s="53" t="s">
        <v>27</v>
      </c>
      <c r="H47" s="54">
        <v>5.1944444444444446E-2</v>
      </c>
      <c r="I47" s="90"/>
      <c r="J47" s="42" t="s">
        <v>1</v>
      </c>
    </row>
    <row r="48" spans="1:10" ht="68.45" customHeight="1" x14ac:dyDescent="0.25">
      <c r="A48" s="55"/>
      <c r="B48" s="57"/>
      <c r="C48" s="55"/>
      <c r="D48" s="57"/>
      <c r="E48" s="51">
        <v>18</v>
      </c>
      <c r="F48" s="52" t="s">
        <v>107</v>
      </c>
      <c r="G48" s="53" t="s">
        <v>27</v>
      </c>
      <c r="H48" s="54">
        <v>0.06</v>
      </c>
      <c r="I48" s="90"/>
      <c r="J48" s="42" t="s">
        <v>0</v>
      </c>
    </row>
    <row r="49" spans="1:10" ht="66" customHeight="1" x14ac:dyDescent="0.25">
      <c r="A49" s="55"/>
      <c r="B49" s="57"/>
      <c r="C49" s="55"/>
      <c r="D49" s="57"/>
      <c r="E49" s="51">
        <v>19</v>
      </c>
      <c r="F49" s="52" t="s">
        <v>108</v>
      </c>
      <c r="G49" s="53" t="s">
        <v>109</v>
      </c>
      <c r="H49" s="54">
        <v>4.6666666666666669E-2</v>
      </c>
      <c r="I49" s="90"/>
      <c r="J49" s="42" t="s">
        <v>1</v>
      </c>
    </row>
    <row r="50" spans="1:10" ht="51" customHeight="1" x14ac:dyDescent="0.25">
      <c r="A50" s="55"/>
      <c r="B50" s="57"/>
      <c r="C50" s="55"/>
      <c r="D50" s="57"/>
      <c r="E50" s="51">
        <v>20</v>
      </c>
      <c r="F50" s="59" t="s">
        <v>110</v>
      </c>
      <c r="G50" s="60" t="s">
        <v>53</v>
      </c>
      <c r="H50" s="54">
        <v>6.5000000000000002E-2</v>
      </c>
      <c r="I50" s="90"/>
      <c r="J50" s="61" t="s">
        <v>0</v>
      </c>
    </row>
    <row r="51" spans="1:10" ht="35.25" customHeight="1" x14ac:dyDescent="0.25">
      <c r="A51" s="55"/>
      <c r="B51" s="57"/>
      <c r="C51" s="55"/>
      <c r="D51" s="57"/>
      <c r="E51" s="51">
        <v>21</v>
      </c>
      <c r="F51" s="52" t="s">
        <v>111</v>
      </c>
      <c r="G51" s="53" t="s">
        <v>112</v>
      </c>
      <c r="H51" s="54">
        <v>2.8333333333333335E-2</v>
      </c>
      <c r="I51" s="90"/>
      <c r="J51" s="42" t="s">
        <v>0</v>
      </c>
    </row>
    <row r="52" spans="1:10" ht="23.45" customHeight="1" x14ac:dyDescent="0.25">
      <c r="A52" s="55"/>
      <c r="B52" s="57"/>
      <c r="C52" s="55"/>
      <c r="D52" s="57"/>
      <c r="E52" s="51">
        <v>22</v>
      </c>
      <c r="F52" s="52" t="s">
        <v>113</v>
      </c>
      <c r="G52" s="53" t="s">
        <v>114</v>
      </c>
      <c r="H52" s="54">
        <v>2.6666666666666665E-2</v>
      </c>
      <c r="I52" s="90"/>
      <c r="J52" s="42" t="s">
        <v>1</v>
      </c>
    </row>
    <row r="53" spans="1:10" ht="38.450000000000003" customHeight="1" x14ac:dyDescent="0.25">
      <c r="A53" s="55"/>
      <c r="B53" s="57"/>
      <c r="C53" s="55"/>
      <c r="D53" s="57"/>
      <c r="E53" s="51">
        <v>23</v>
      </c>
      <c r="F53" s="52" t="s">
        <v>115</v>
      </c>
      <c r="G53" s="53" t="s">
        <v>109</v>
      </c>
      <c r="H53" s="54">
        <v>3.6666666666666667E-2</v>
      </c>
      <c r="I53" s="90"/>
      <c r="J53" s="42" t="s">
        <v>0</v>
      </c>
    </row>
    <row r="54" spans="1:10" ht="34.9" customHeight="1" x14ac:dyDescent="0.25">
      <c r="A54" s="55"/>
      <c r="B54" s="57"/>
      <c r="C54" s="55"/>
      <c r="D54" s="57"/>
      <c r="E54" s="51">
        <v>24</v>
      </c>
      <c r="F54" s="52" t="s">
        <v>116</v>
      </c>
      <c r="G54" s="53" t="s">
        <v>109</v>
      </c>
      <c r="H54" s="54">
        <v>4.2222222222222223E-2</v>
      </c>
      <c r="I54" s="90"/>
      <c r="J54" s="42" t="s">
        <v>1</v>
      </c>
    </row>
    <row r="55" spans="1:10" ht="60" customHeight="1" x14ac:dyDescent="0.25">
      <c r="A55" s="55"/>
      <c r="B55" s="57"/>
      <c r="C55" s="55"/>
      <c r="D55" s="57"/>
      <c r="E55" s="51">
        <v>25</v>
      </c>
      <c r="F55" s="52" t="s">
        <v>117</v>
      </c>
      <c r="G55" s="53" t="s">
        <v>72</v>
      </c>
      <c r="H55" s="54">
        <v>0.15</v>
      </c>
      <c r="I55" s="90"/>
      <c r="J55" s="42" t="s">
        <v>2</v>
      </c>
    </row>
    <row r="56" spans="1:10" ht="84" customHeight="1" x14ac:dyDescent="0.25">
      <c r="A56" s="55"/>
      <c r="B56" s="57"/>
      <c r="C56" s="55"/>
      <c r="D56" s="57"/>
      <c r="E56" s="51">
        <v>26</v>
      </c>
      <c r="F56" s="52" t="s">
        <v>118</v>
      </c>
      <c r="G56" s="53" t="s">
        <v>72</v>
      </c>
      <c r="H56" s="54">
        <v>0.14687499999999998</v>
      </c>
      <c r="I56" s="90"/>
      <c r="J56" s="42" t="s">
        <v>2</v>
      </c>
    </row>
    <row r="57" spans="1:10" ht="51.75" customHeight="1" x14ac:dyDescent="0.25">
      <c r="A57" s="55"/>
      <c r="B57" s="57"/>
      <c r="C57" s="55"/>
      <c r="D57" s="57"/>
      <c r="E57" s="51">
        <v>27</v>
      </c>
      <c r="F57" s="52" t="s">
        <v>119</v>
      </c>
      <c r="G57" s="53" t="s">
        <v>57</v>
      </c>
      <c r="H57" s="54">
        <v>0.43333333333333335</v>
      </c>
      <c r="I57" s="90"/>
      <c r="J57" s="42" t="s">
        <v>28</v>
      </c>
    </row>
    <row r="58" spans="1:10" ht="36.75" customHeight="1" x14ac:dyDescent="0.25">
      <c r="A58" s="55"/>
      <c r="B58" s="57"/>
      <c r="C58" s="62" t="s">
        <v>120</v>
      </c>
      <c r="D58" s="56" t="s">
        <v>121</v>
      </c>
      <c r="E58" s="51">
        <v>1</v>
      </c>
      <c r="F58" s="52" t="s">
        <v>122</v>
      </c>
      <c r="G58" s="53" t="s">
        <v>55</v>
      </c>
      <c r="H58" s="54">
        <v>0.05</v>
      </c>
      <c r="I58" s="90"/>
      <c r="J58" s="42" t="s">
        <v>1</v>
      </c>
    </row>
    <row r="59" spans="1:10" ht="36" customHeight="1" x14ac:dyDescent="0.25">
      <c r="A59" s="55"/>
      <c r="B59" s="57"/>
      <c r="C59" s="55"/>
      <c r="D59" s="57"/>
      <c r="E59" s="51">
        <v>2</v>
      </c>
      <c r="F59" s="52" t="s">
        <v>123</v>
      </c>
      <c r="G59" s="53" t="s">
        <v>109</v>
      </c>
      <c r="H59" s="54">
        <v>0.14000000000000001</v>
      </c>
      <c r="I59" s="90"/>
      <c r="J59" s="42" t="s">
        <v>0</v>
      </c>
    </row>
    <row r="60" spans="1:10" ht="48" customHeight="1" x14ac:dyDescent="0.25">
      <c r="A60" s="55"/>
      <c r="B60" s="57"/>
      <c r="C60" s="55"/>
      <c r="D60" s="57"/>
      <c r="E60" s="51">
        <v>3</v>
      </c>
      <c r="F60" s="52" t="s">
        <v>124</v>
      </c>
      <c r="G60" s="53" t="s">
        <v>125</v>
      </c>
      <c r="H60" s="54">
        <v>0.15</v>
      </c>
      <c r="I60" s="90"/>
      <c r="J60" s="42" t="s">
        <v>2</v>
      </c>
    </row>
    <row r="61" spans="1:10" ht="36" customHeight="1" x14ac:dyDescent="0.25">
      <c r="A61" s="55"/>
      <c r="B61" s="57"/>
      <c r="C61" s="55"/>
      <c r="D61" s="57"/>
      <c r="E61" s="51">
        <v>4</v>
      </c>
      <c r="F61" s="52" t="s">
        <v>126</v>
      </c>
      <c r="G61" s="53" t="s">
        <v>127</v>
      </c>
      <c r="H61" s="54">
        <v>5.3088888888888887E-2</v>
      </c>
      <c r="I61" s="90"/>
      <c r="J61" s="42" t="s">
        <v>1</v>
      </c>
    </row>
    <row r="62" spans="1:10" ht="49.5" customHeight="1" x14ac:dyDescent="0.25">
      <c r="A62" s="55"/>
      <c r="B62" s="57"/>
      <c r="C62" s="55"/>
      <c r="D62" s="57"/>
      <c r="E62" s="51">
        <v>5</v>
      </c>
      <c r="F62" s="52" t="s">
        <v>128</v>
      </c>
      <c r="G62" s="53" t="s">
        <v>53</v>
      </c>
      <c r="H62" s="54">
        <v>0.11220202020202022</v>
      </c>
      <c r="I62" s="90"/>
      <c r="J62" s="42" t="s">
        <v>0</v>
      </c>
    </row>
    <row r="63" spans="1:10" ht="31.5" customHeight="1" x14ac:dyDescent="0.25">
      <c r="A63" s="55"/>
      <c r="B63" s="57"/>
      <c r="C63" s="55"/>
      <c r="D63" s="57"/>
      <c r="E63" s="51">
        <v>6</v>
      </c>
      <c r="F63" s="52" t="s">
        <v>129</v>
      </c>
      <c r="G63" s="53" t="s">
        <v>130</v>
      </c>
      <c r="H63" s="54">
        <v>0.15</v>
      </c>
      <c r="I63" s="90"/>
      <c r="J63" s="42" t="s">
        <v>2</v>
      </c>
    </row>
    <row r="64" spans="1:10" ht="15.75" customHeight="1" x14ac:dyDescent="0.25">
      <c r="A64" s="55"/>
      <c r="B64" s="57"/>
      <c r="C64" s="55"/>
      <c r="D64" s="57"/>
      <c r="E64" s="51">
        <v>7</v>
      </c>
      <c r="F64" s="52" t="s">
        <v>131</v>
      </c>
      <c r="G64" s="53" t="s">
        <v>49</v>
      </c>
      <c r="H64" s="54">
        <v>0.21619047619047621</v>
      </c>
      <c r="I64" s="90"/>
      <c r="J64" s="42" t="s">
        <v>28</v>
      </c>
    </row>
    <row r="65" spans="1:10" ht="52.15" customHeight="1" x14ac:dyDescent="0.25">
      <c r="A65" s="55"/>
      <c r="B65" s="57"/>
      <c r="C65" s="55"/>
      <c r="D65" s="57"/>
      <c r="E65" s="51">
        <v>8</v>
      </c>
      <c r="F65" s="52" t="s">
        <v>132</v>
      </c>
      <c r="G65" s="53" t="s">
        <v>57</v>
      </c>
      <c r="H65" s="54">
        <v>0.17911111111111108</v>
      </c>
      <c r="I65" s="90"/>
      <c r="J65" s="42" t="s">
        <v>28</v>
      </c>
    </row>
    <row r="66" spans="1:10" ht="37.9" customHeight="1" x14ac:dyDescent="0.25">
      <c r="A66" s="55"/>
      <c r="B66" s="57"/>
      <c r="C66" s="55"/>
      <c r="D66" s="57"/>
      <c r="E66" s="51">
        <v>9</v>
      </c>
      <c r="F66" s="52" t="s">
        <v>133</v>
      </c>
      <c r="G66" s="53" t="s">
        <v>49</v>
      </c>
      <c r="H66" s="54">
        <v>0.6</v>
      </c>
      <c r="I66" s="90"/>
      <c r="J66" s="42" t="s">
        <v>28</v>
      </c>
    </row>
    <row r="67" spans="1:10" ht="39.75" customHeight="1" x14ac:dyDescent="0.25">
      <c r="A67" s="55"/>
      <c r="B67" s="57"/>
      <c r="C67" s="55"/>
      <c r="D67" s="57"/>
      <c r="E67" s="51">
        <v>10</v>
      </c>
      <c r="F67" s="52" t="s">
        <v>134</v>
      </c>
      <c r="G67" s="53" t="s">
        <v>135</v>
      </c>
      <c r="H67" s="54">
        <v>0.16944444444444443</v>
      </c>
      <c r="I67" s="90"/>
      <c r="J67" s="42" t="s">
        <v>0</v>
      </c>
    </row>
    <row r="68" spans="1:10" ht="31.5" customHeight="1" x14ac:dyDescent="0.25">
      <c r="A68" s="55"/>
      <c r="B68" s="57"/>
      <c r="C68" s="55"/>
      <c r="D68" s="57"/>
      <c r="E68" s="51">
        <v>11</v>
      </c>
      <c r="F68" s="52" t="s">
        <v>136</v>
      </c>
      <c r="G68" s="53" t="s">
        <v>112</v>
      </c>
      <c r="H68" s="54">
        <v>0.05</v>
      </c>
      <c r="I68" s="90"/>
      <c r="J68" s="42" t="s">
        <v>1</v>
      </c>
    </row>
    <row r="69" spans="1:10" ht="59.25" customHeight="1" x14ac:dyDescent="0.25">
      <c r="A69" s="55"/>
      <c r="B69" s="57"/>
      <c r="C69" s="55"/>
      <c r="D69" s="57"/>
      <c r="E69" s="51">
        <v>12</v>
      </c>
      <c r="F69" s="52" t="s">
        <v>137</v>
      </c>
      <c r="G69" s="53" t="s">
        <v>138</v>
      </c>
      <c r="H69" s="54">
        <v>0.05</v>
      </c>
      <c r="I69" s="90"/>
      <c r="J69" s="42" t="s">
        <v>1</v>
      </c>
    </row>
    <row r="70" spans="1:10" ht="36.6" customHeight="1" x14ac:dyDescent="0.25">
      <c r="A70" s="55"/>
      <c r="B70" s="57"/>
      <c r="C70" s="55"/>
      <c r="D70" s="57"/>
      <c r="E70" s="51">
        <v>13</v>
      </c>
      <c r="F70" s="52" t="s">
        <v>139</v>
      </c>
      <c r="G70" s="53" t="s">
        <v>140</v>
      </c>
      <c r="H70" s="54">
        <v>0.01</v>
      </c>
      <c r="I70" s="90"/>
      <c r="J70" s="42" t="s">
        <v>1</v>
      </c>
    </row>
    <row r="71" spans="1:10" ht="53.25" customHeight="1" x14ac:dyDescent="0.25">
      <c r="A71" s="55"/>
      <c r="B71" s="57"/>
      <c r="C71" s="55"/>
      <c r="D71" s="57"/>
      <c r="E71" s="51">
        <v>14</v>
      </c>
      <c r="F71" s="52" t="s">
        <v>141</v>
      </c>
      <c r="G71" s="53" t="s">
        <v>53</v>
      </c>
      <c r="H71" s="54">
        <v>0.1</v>
      </c>
      <c r="I71" s="90"/>
      <c r="J71" s="42" t="s">
        <v>0</v>
      </c>
    </row>
    <row r="72" spans="1:10" ht="42" customHeight="1" x14ac:dyDescent="0.25">
      <c r="A72" s="55"/>
      <c r="B72" s="57"/>
      <c r="C72" s="55"/>
      <c r="D72" s="57"/>
      <c r="E72" s="51">
        <v>15</v>
      </c>
      <c r="F72" s="52" t="s">
        <v>142</v>
      </c>
      <c r="G72" s="53" t="s">
        <v>143</v>
      </c>
      <c r="H72" s="54">
        <v>0.12</v>
      </c>
      <c r="I72" s="90"/>
      <c r="J72" s="42" t="s">
        <v>0</v>
      </c>
    </row>
    <row r="73" spans="1:10" ht="84" customHeight="1" x14ac:dyDescent="0.25">
      <c r="A73" s="55"/>
      <c r="B73" s="57"/>
      <c r="C73" s="55"/>
      <c r="D73" s="57"/>
      <c r="E73" s="51">
        <v>16</v>
      </c>
      <c r="F73" s="52" t="s">
        <v>144</v>
      </c>
      <c r="G73" s="53" t="s">
        <v>49</v>
      </c>
      <c r="H73" s="54">
        <v>0.18</v>
      </c>
      <c r="I73" s="90"/>
      <c r="J73" s="42" t="s">
        <v>2</v>
      </c>
    </row>
    <row r="74" spans="1:10" ht="37.5" customHeight="1" x14ac:dyDescent="0.25">
      <c r="A74" s="55"/>
      <c r="B74" s="57"/>
      <c r="C74" s="55"/>
      <c r="D74" s="57"/>
      <c r="E74" s="51">
        <v>17</v>
      </c>
      <c r="F74" s="52" t="s">
        <v>145</v>
      </c>
      <c r="G74" s="53" t="s">
        <v>55</v>
      </c>
      <c r="H74" s="54">
        <v>0.08</v>
      </c>
      <c r="I74" s="90"/>
      <c r="J74" s="42" t="s">
        <v>0</v>
      </c>
    </row>
    <row r="75" spans="1:10" ht="53.25" customHeight="1" x14ac:dyDescent="0.25">
      <c r="A75" s="55"/>
      <c r="B75" s="57"/>
      <c r="C75" s="55"/>
      <c r="D75" s="57"/>
      <c r="E75" s="51">
        <v>18</v>
      </c>
      <c r="F75" s="52" t="s">
        <v>146</v>
      </c>
      <c r="G75" s="53" t="s">
        <v>147</v>
      </c>
      <c r="H75" s="54">
        <v>0.1</v>
      </c>
      <c r="I75" s="90"/>
      <c r="J75" s="42" t="s">
        <v>0</v>
      </c>
    </row>
    <row r="76" spans="1:10" ht="46.9" customHeight="1" x14ac:dyDescent="0.25">
      <c r="A76" s="55"/>
      <c r="B76" s="57"/>
      <c r="C76" s="55"/>
      <c r="D76" s="57"/>
      <c r="E76" s="51">
        <v>19</v>
      </c>
      <c r="F76" s="52" t="s">
        <v>148</v>
      </c>
      <c r="G76" s="53" t="s">
        <v>149</v>
      </c>
      <c r="H76" s="54">
        <v>0.3972222222222222</v>
      </c>
      <c r="I76" s="90"/>
      <c r="J76" s="42" t="s">
        <v>28</v>
      </c>
    </row>
    <row r="77" spans="1:10" ht="40.15" customHeight="1" x14ac:dyDescent="0.25">
      <c r="A77" s="55"/>
      <c r="B77" s="57"/>
      <c r="C77" s="50" t="s">
        <v>150</v>
      </c>
      <c r="D77" s="56" t="s">
        <v>151</v>
      </c>
      <c r="E77" s="51">
        <v>1</v>
      </c>
      <c r="F77" s="52" t="s">
        <v>152</v>
      </c>
      <c r="G77" s="53" t="s">
        <v>153</v>
      </c>
      <c r="H77" s="54">
        <v>0.05</v>
      </c>
      <c r="I77" s="90"/>
      <c r="J77" s="42" t="s">
        <v>1</v>
      </c>
    </row>
    <row r="78" spans="1:10" ht="39" customHeight="1" x14ac:dyDescent="0.25">
      <c r="A78" s="55"/>
      <c r="B78" s="57"/>
      <c r="C78" s="55"/>
      <c r="D78" s="57"/>
      <c r="E78" s="51">
        <v>2</v>
      </c>
      <c r="F78" s="52" t="s">
        <v>154</v>
      </c>
      <c r="G78" s="53" t="s">
        <v>155</v>
      </c>
      <c r="H78" s="54">
        <v>0.1</v>
      </c>
      <c r="I78" s="90"/>
      <c r="J78" s="42" t="s">
        <v>0</v>
      </c>
    </row>
    <row r="79" spans="1:10" ht="53.45" customHeight="1" x14ac:dyDescent="0.25">
      <c r="A79" s="55"/>
      <c r="B79" s="57"/>
      <c r="C79" s="55"/>
      <c r="D79" s="57"/>
      <c r="E79" s="51">
        <v>3</v>
      </c>
      <c r="F79" s="52" t="s">
        <v>156</v>
      </c>
      <c r="G79" s="53" t="s">
        <v>157</v>
      </c>
      <c r="H79" s="54">
        <v>0.16</v>
      </c>
      <c r="I79" s="90"/>
      <c r="J79" s="42" t="s">
        <v>0</v>
      </c>
    </row>
    <row r="80" spans="1:10" ht="52.15" customHeight="1" x14ac:dyDescent="0.25">
      <c r="A80" s="55"/>
      <c r="B80" s="57"/>
      <c r="C80" s="55"/>
      <c r="D80" s="57"/>
      <c r="E80" s="51">
        <v>4</v>
      </c>
      <c r="F80" s="52" t="s">
        <v>158</v>
      </c>
      <c r="G80" s="53" t="s">
        <v>159</v>
      </c>
      <c r="H80" s="54">
        <v>0.18727777777777779</v>
      </c>
      <c r="I80" s="90"/>
      <c r="J80" s="42" t="s">
        <v>2</v>
      </c>
    </row>
    <row r="81" spans="1:10" ht="68.45" customHeight="1" x14ac:dyDescent="0.25">
      <c r="A81" s="55"/>
      <c r="B81" s="57"/>
      <c r="C81" s="55"/>
      <c r="D81" s="57"/>
      <c r="E81" s="51">
        <v>5</v>
      </c>
      <c r="F81" s="52" t="s">
        <v>160</v>
      </c>
      <c r="G81" s="53" t="s">
        <v>149</v>
      </c>
      <c r="H81" s="54">
        <v>0.2392857142857143</v>
      </c>
      <c r="I81" s="90"/>
      <c r="J81" s="42" t="s">
        <v>2</v>
      </c>
    </row>
    <row r="82" spans="1:10" ht="37.9" customHeight="1" x14ac:dyDescent="0.25">
      <c r="A82" s="55"/>
      <c r="B82" s="57"/>
      <c r="C82" s="55"/>
      <c r="D82" s="57"/>
      <c r="E82" s="51">
        <v>6</v>
      </c>
      <c r="F82" s="52" t="s">
        <v>161</v>
      </c>
      <c r="G82" s="53" t="s">
        <v>55</v>
      </c>
      <c r="H82" s="54">
        <v>5.0539682539682551E-2</v>
      </c>
      <c r="I82" s="90"/>
      <c r="J82" s="42" t="s">
        <v>1</v>
      </c>
    </row>
    <row r="83" spans="1:10" ht="47.25" customHeight="1" x14ac:dyDescent="0.25">
      <c r="A83" s="55"/>
      <c r="B83" s="57"/>
      <c r="C83" s="55"/>
      <c r="D83" s="57"/>
      <c r="E83" s="51">
        <v>7</v>
      </c>
      <c r="F83" s="52" t="s">
        <v>162</v>
      </c>
      <c r="G83" s="53" t="s">
        <v>27</v>
      </c>
      <c r="H83" s="54">
        <v>0.21</v>
      </c>
      <c r="I83" s="90"/>
      <c r="J83" s="42" t="s">
        <v>2</v>
      </c>
    </row>
    <row r="84" spans="1:10" ht="47.25" customHeight="1" x14ac:dyDescent="0.25">
      <c r="A84" s="55"/>
      <c r="B84" s="57"/>
      <c r="C84" s="55"/>
      <c r="D84" s="57"/>
      <c r="E84" s="51">
        <v>8</v>
      </c>
      <c r="F84" s="52" t="s">
        <v>163</v>
      </c>
      <c r="G84" s="53" t="s">
        <v>57</v>
      </c>
      <c r="H84" s="54">
        <v>1.4000000000000001</v>
      </c>
      <c r="I84" s="90"/>
      <c r="J84" s="42" t="s">
        <v>28</v>
      </c>
    </row>
    <row r="85" spans="1:10" ht="40.9" customHeight="1" x14ac:dyDescent="0.25">
      <c r="A85" s="55"/>
      <c r="B85" s="57"/>
      <c r="C85" s="55"/>
      <c r="D85" s="57"/>
      <c r="E85" s="51">
        <v>9</v>
      </c>
      <c r="F85" s="52" t="s">
        <v>164</v>
      </c>
      <c r="G85" s="58" t="s">
        <v>55</v>
      </c>
      <c r="H85" s="54">
        <v>7.0000000000000007E-2</v>
      </c>
      <c r="I85" s="90"/>
      <c r="J85" s="63" t="s">
        <v>1</v>
      </c>
    </row>
    <row r="86" spans="1:10" ht="37.15" customHeight="1" x14ac:dyDescent="0.25">
      <c r="A86" s="55"/>
      <c r="B86" s="57"/>
      <c r="C86" s="55"/>
      <c r="D86" s="57"/>
      <c r="E86" s="51">
        <v>10</v>
      </c>
      <c r="F86" s="52" t="s">
        <v>165</v>
      </c>
      <c r="G86" s="58" t="s">
        <v>166</v>
      </c>
      <c r="H86" s="54">
        <v>0.24</v>
      </c>
      <c r="I86" s="90"/>
      <c r="J86" s="63" t="s">
        <v>2</v>
      </c>
    </row>
    <row r="87" spans="1:10" ht="36.6" customHeight="1" x14ac:dyDescent="0.25">
      <c r="A87" s="55"/>
      <c r="B87" s="57"/>
      <c r="C87" s="55"/>
      <c r="D87" s="57"/>
      <c r="E87" s="51">
        <v>11</v>
      </c>
      <c r="F87" s="52" t="s">
        <v>167</v>
      </c>
      <c r="G87" s="58" t="s">
        <v>55</v>
      </c>
      <c r="H87" s="54">
        <v>0.14673015873015874</v>
      </c>
      <c r="I87" s="90"/>
      <c r="J87" s="63" t="s">
        <v>0</v>
      </c>
    </row>
    <row r="88" spans="1:10" ht="37.9" customHeight="1" x14ac:dyDescent="0.25">
      <c r="A88" s="55"/>
      <c r="B88" s="57"/>
      <c r="C88" s="55"/>
      <c r="D88" s="57"/>
      <c r="E88" s="51">
        <v>12</v>
      </c>
      <c r="F88" s="52" t="s">
        <v>168</v>
      </c>
      <c r="G88" s="58" t="s">
        <v>155</v>
      </c>
      <c r="H88" s="54">
        <v>0.1</v>
      </c>
      <c r="I88" s="90"/>
      <c r="J88" s="63" t="s">
        <v>0</v>
      </c>
    </row>
    <row r="89" spans="1:10" ht="33" customHeight="1" x14ac:dyDescent="0.25">
      <c r="A89" s="55"/>
      <c r="B89" s="57"/>
      <c r="C89" s="55"/>
      <c r="D89" s="57"/>
      <c r="E89" s="51">
        <v>13</v>
      </c>
      <c r="F89" s="52" t="s">
        <v>169</v>
      </c>
      <c r="G89" s="58" t="s">
        <v>170</v>
      </c>
      <c r="H89" s="54">
        <v>0.13</v>
      </c>
      <c r="I89" s="90"/>
      <c r="J89" s="63" t="s">
        <v>1</v>
      </c>
    </row>
    <row r="90" spans="1:10" ht="22.9" customHeight="1" x14ac:dyDescent="0.25">
      <c r="A90" s="55"/>
      <c r="B90" s="57"/>
      <c r="C90" s="55"/>
      <c r="D90" s="57"/>
      <c r="E90" s="51">
        <v>14</v>
      </c>
      <c r="F90" s="52" t="s">
        <v>171</v>
      </c>
      <c r="G90" s="58" t="s">
        <v>172</v>
      </c>
      <c r="H90" s="54">
        <v>0.28285714285714286</v>
      </c>
      <c r="I90" s="90"/>
      <c r="J90" s="63" t="s">
        <v>2</v>
      </c>
    </row>
    <row r="91" spans="1:10" ht="34.5" customHeight="1" x14ac:dyDescent="0.25">
      <c r="A91" s="55"/>
      <c r="B91" s="57"/>
      <c r="C91" s="55"/>
      <c r="D91" s="57"/>
      <c r="E91" s="51">
        <v>15</v>
      </c>
      <c r="F91" s="52" t="s">
        <v>173</v>
      </c>
      <c r="G91" s="58" t="s">
        <v>172</v>
      </c>
      <c r="H91" s="54">
        <v>0.27</v>
      </c>
      <c r="I91" s="90"/>
      <c r="J91" s="63" t="s">
        <v>2</v>
      </c>
    </row>
    <row r="92" spans="1:10" ht="47.25" customHeight="1" x14ac:dyDescent="0.25">
      <c r="A92" s="55"/>
      <c r="B92" s="57"/>
      <c r="C92" s="55"/>
      <c r="D92" s="57"/>
      <c r="E92" s="51">
        <v>16</v>
      </c>
      <c r="F92" s="52" t="s">
        <v>174</v>
      </c>
      <c r="G92" s="58" t="s">
        <v>53</v>
      </c>
      <c r="H92" s="54">
        <v>3.2619047619047624E-2</v>
      </c>
      <c r="I92" s="90"/>
      <c r="J92" s="63" t="s">
        <v>1</v>
      </c>
    </row>
    <row r="93" spans="1:10" ht="54.75" customHeight="1" x14ac:dyDescent="0.25">
      <c r="A93" s="55"/>
      <c r="B93" s="57"/>
      <c r="C93" s="55"/>
      <c r="D93" s="57"/>
      <c r="E93" s="51">
        <v>17</v>
      </c>
      <c r="F93" s="52" t="s">
        <v>175</v>
      </c>
      <c r="G93" s="58" t="s">
        <v>27</v>
      </c>
      <c r="H93" s="54">
        <v>8.2037037037037047E-2</v>
      </c>
      <c r="I93" s="90"/>
      <c r="J93" s="63" t="s">
        <v>0</v>
      </c>
    </row>
    <row r="94" spans="1:10" ht="45" customHeight="1" x14ac:dyDescent="0.25">
      <c r="A94" s="55"/>
      <c r="B94" s="57"/>
      <c r="C94" s="55"/>
      <c r="D94" s="57"/>
      <c r="E94" s="51">
        <v>18</v>
      </c>
      <c r="F94" s="52" t="s">
        <v>176</v>
      </c>
      <c r="G94" s="58" t="s">
        <v>49</v>
      </c>
      <c r="H94" s="54">
        <v>7.5034722222222225E-2</v>
      </c>
      <c r="I94" s="90"/>
      <c r="J94" s="63" t="s">
        <v>2</v>
      </c>
    </row>
    <row r="95" spans="1:10" ht="42" customHeight="1" x14ac:dyDescent="0.25">
      <c r="A95" s="55"/>
      <c r="B95" s="57"/>
      <c r="C95" s="55"/>
      <c r="D95" s="57"/>
      <c r="E95" s="51">
        <v>19</v>
      </c>
      <c r="F95" s="52" t="s">
        <v>177</v>
      </c>
      <c r="G95" s="58" t="s">
        <v>27</v>
      </c>
      <c r="H95" s="54">
        <v>0.16</v>
      </c>
      <c r="I95" s="90"/>
      <c r="J95" s="63" t="s">
        <v>0</v>
      </c>
    </row>
    <row r="96" spans="1:10" ht="40.9" customHeight="1" x14ac:dyDescent="0.25">
      <c r="A96" s="55"/>
      <c r="B96" s="57"/>
      <c r="C96" s="55"/>
      <c r="D96" s="57"/>
      <c r="E96" s="51">
        <v>20</v>
      </c>
      <c r="F96" s="52" t="s">
        <v>178</v>
      </c>
      <c r="G96" s="58" t="s">
        <v>47</v>
      </c>
      <c r="H96" s="54">
        <v>0.1</v>
      </c>
      <c r="I96" s="90"/>
      <c r="J96" s="63" t="s">
        <v>0</v>
      </c>
    </row>
    <row r="97" spans="1:10" ht="38.25" customHeight="1" x14ac:dyDescent="0.25">
      <c r="A97" s="55"/>
      <c r="B97" s="57"/>
      <c r="C97" s="55"/>
      <c r="D97" s="57"/>
      <c r="E97" s="51">
        <v>21</v>
      </c>
      <c r="F97" s="52" t="s">
        <v>179</v>
      </c>
      <c r="G97" s="58" t="s">
        <v>27</v>
      </c>
      <c r="H97" s="54">
        <v>0.06</v>
      </c>
      <c r="I97" s="90"/>
      <c r="J97" s="63" t="s">
        <v>0</v>
      </c>
    </row>
    <row r="98" spans="1:10" ht="40.9" customHeight="1" x14ac:dyDescent="0.25">
      <c r="A98" s="55"/>
      <c r="B98" s="57"/>
      <c r="C98" s="55"/>
      <c r="D98" s="57"/>
      <c r="E98" s="51">
        <v>22</v>
      </c>
      <c r="F98" s="52" t="s">
        <v>180</v>
      </c>
      <c r="G98" s="58" t="s">
        <v>181</v>
      </c>
      <c r="H98" s="54">
        <v>0.18</v>
      </c>
      <c r="I98" s="90"/>
      <c r="J98" s="63" t="s">
        <v>2</v>
      </c>
    </row>
    <row r="99" spans="1:10" x14ac:dyDescent="0.25">
      <c r="A99" s="55"/>
      <c r="B99" s="57"/>
      <c r="C99" s="55"/>
      <c r="D99" s="57"/>
      <c r="E99" s="51">
        <v>23</v>
      </c>
      <c r="F99" s="52" t="s">
        <v>182</v>
      </c>
      <c r="G99" s="58" t="s">
        <v>57</v>
      </c>
      <c r="H99" s="54">
        <v>0.6</v>
      </c>
      <c r="I99" s="90"/>
      <c r="J99" s="63" t="s">
        <v>28</v>
      </c>
    </row>
    <row r="100" spans="1:10" ht="31.5" x14ac:dyDescent="0.25">
      <c r="A100" s="55"/>
      <c r="B100" s="57"/>
      <c r="C100" s="55"/>
      <c r="D100" s="57"/>
      <c r="E100" s="51">
        <v>24</v>
      </c>
      <c r="F100" s="52" t="s">
        <v>183</v>
      </c>
      <c r="G100" s="58" t="s">
        <v>57</v>
      </c>
      <c r="H100" s="54">
        <v>0.8</v>
      </c>
      <c r="I100" s="90"/>
      <c r="J100" s="63" t="s">
        <v>28</v>
      </c>
    </row>
    <row r="101" spans="1:10" ht="31.5" x14ac:dyDescent="0.25">
      <c r="A101" s="55"/>
      <c r="B101" s="57"/>
      <c r="C101" s="55"/>
      <c r="D101" s="57"/>
      <c r="E101" s="51">
        <v>25</v>
      </c>
      <c r="F101" s="52" t="s">
        <v>184</v>
      </c>
      <c r="G101" s="58" t="s">
        <v>47</v>
      </c>
      <c r="H101" s="54">
        <v>0.1</v>
      </c>
      <c r="I101" s="90"/>
      <c r="J101" s="63" t="s">
        <v>0</v>
      </c>
    </row>
    <row r="102" spans="1:10" ht="31.5" x14ac:dyDescent="0.25">
      <c r="A102" s="55"/>
      <c r="B102" s="57"/>
      <c r="C102" s="55"/>
      <c r="D102" s="57"/>
      <c r="E102" s="51">
        <v>26</v>
      </c>
      <c r="F102" s="52" t="s">
        <v>185</v>
      </c>
      <c r="G102" s="58" t="s">
        <v>53</v>
      </c>
      <c r="H102" s="54">
        <v>0.26096153846153847</v>
      </c>
      <c r="I102" s="90"/>
      <c r="J102" s="63" t="s">
        <v>2</v>
      </c>
    </row>
    <row r="103" spans="1:10" ht="31.5" x14ac:dyDescent="0.25">
      <c r="A103" s="55"/>
      <c r="B103" s="57"/>
      <c r="C103" s="55"/>
      <c r="D103" s="57"/>
      <c r="E103" s="51">
        <v>27</v>
      </c>
      <c r="F103" s="52" t="s">
        <v>186</v>
      </c>
      <c r="G103" s="58" t="s">
        <v>27</v>
      </c>
      <c r="H103" s="54">
        <v>0.30187062937062942</v>
      </c>
      <c r="I103" s="90"/>
      <c r="J103" s="63" t="s">
        <v>2</v>
      </c>
    </row>
    <row r="104" spans="1:10" ht="31.5" x14ac:dyDescent="0.25">
      <c r="A104" s="55"/>
      <c r="B104" s="57"/>
      <c r="C104" s="55"/>
      <c r="D104" s="57"/>
      <c r="E104" s="51">
        <v>28</v>
      </c>
      <c r="F104" s="52" t="s">
        <v>187</v>
      </c>
      <c r="G104" s="58" t="s">
        <v>55</v>
      </c>
      <c r="H104" s="54">
        <v>4.0069444444444435E-2</v>
      </c>
      <c r="I104" s="90"/>
      <c r="J104" s="63" t="s">
        <v>1</v>
      </c>
    </row>
    <row r="105" spans="1:10" ht="31.5" x14ac:dyDescent="0.25">
      <c r="A105" s="55"/>
      <c r="B105" s="57"/>
      <c r="C105" s="55"/>
      <c r="D105" s="57"/>
      <c r="E105" s="51">
        <v>29</v>
      </c>
      <c r="F105" s="52" t="s">
        <v>188</v>
      </c>
      <c r="G105" s="58" t="s">
        <v>53</v>
      </c>
      <c r="H105" s="54">
        <v>0.22857142857142856</v>
      </c>
      <c r="I105" s="90"/>
      <c r="J105" s="63" t="s">
        <v>2</v>
      </c>
    </row>
    <row r="106" spans="1:10" ht="31.5" x14ac:dyDescent="0.25">
      <c r="A106" s="55"/>
      <c r="B106" s="57"/>
      <c r="C106" s="55"/>
      <c r="D106" s="57"/>
      <c r="E106" s="51">
        <v>30</v>
      </c>
      <c r="F106" s="52" t="s">
        <v>189</v>
      </c>
      <c r="G106" s="58" t="s">
        <v>181</v>
      </c>
      <c r="H106" s="54">
        <v>0.16527777777777777</v>
      </c>
      <c r="I106" s="90"/>
      <c r="J106" s="63" t="s">
        <v>2</v>
      </c>
    </row>
    <row r="107" spans="1:10" ht="47.25" x14ac:dyDescent="0.25">
      <c r="A107" s="55"/>
      <c r="B107" s="57"/>
      <c r="C107" s="55"/>
      <c r="D107" s="57"/>
      <c r="E107" s="51">
        <v>31</v>
      </c>
      <c r="F107" s="52" t="s">
        <v>190</v>
      </c>
      <c r="G107" s="58" t="s">
        <v>57</v>
      </c>
      <c r="H107" s="54">
        <v>0.8</v>
      </c>
      <c r="I107" s="90"/>
      <c r="J107" s="63" t="s">
        <v>28</v>
      </c>
    </row>
    <row r="108" spans="1:10" ht="31.5" x14ac:dyDescent="0.25">
      <c r="A108" s="55"/>
      <c r="B108" s="57"/>
      <c r="C108" s="55"/>
      <c r="D108" s="57"/>
      <c r="E108" s="51">
        <v>32</v>
      </c>
      <c r="F108" s="52" t="s">
        <v>191</v>
      </c>
      <c r="G108" s="58" t="s">
        <v>57</v>
      </c>
      <c r="H108" s="54">
        <v>0.6</v>
      </c>
      <c r="I108" s="90"/>
      <c r="J108" s="63" t="s">
        <v>28</v>
      </c>
    </row>
    <row r="109" spans="1:10" ht="47.25" x14ac:dyDescent="0.25">
      <c r="A109" s="55"/>
      <c r="B109" s="57"/>
      <c r="C109" s="55"/>
      <c r="D109" s="57"/>
      <c r="E109" s="51">
        <v>33</v>
      </c>
      <c r="F109" s="52" t="s">
        <v>192</v>
      </c>
      <c r="G109" s="58" t="s">
        <v>57</v>
      </c>
      <c r="H109" s="54">
        <v>1.1200000000000001</v>
      </c>
      <c r="I109" s="90"/>
      <c r="J109" s="63" t="s">
        <v>28</v>
      </c>
    </row>
    <row r="110" spans="1:10" x14ac:dyDescent="0.25">
      <c r="A110" s="55"/>
      <c r="B110" s="57"/>
      <c r="C110" s="55"/>
      <c r="D110" s="57"/>
      <c r="E110" s="51">
        <v>34</v>
      </c>
      <c r="F110" s="52" t="s">
        <v>193</v>
      </c>
      <c r="G110" s="58" t="s">
        <v>55</v>
      </c>
      <c r="H110" s="54">
        <v>0.18</v>
      </c>
      <c r="I110" s="90"/>
      <c r="J110" s="63" t="s">
        <v>0</v>
      </c>
    </row>
    <row r="111" spans="1:10" ht="31.5" x14ac:dyDescent="0.25">
      <c r="A111" s="55"/>
      <c r="B111" s="57"/>
      <c r="C111" s="55"/>
      <c r="D111" s="57"/>
      <c r="E111" s="51">
        <v>35</v>
      </c>
      <c r="F111" s="52" t="s">
        <v>194</v>
      </c>
      <c r="G111" s="58" t="s">
        <v>57</v>
      </c>
      <c r="H111" s="54">
        <v>0.15</v>
      </c>
      <c r="I111" s="90"/>
      <c r="J111" s="63" t="s">
        <v>2</v>
      </c>
    </row>
    <row r="112" spans="1:10" ht="31.5" x14ac:dyDescent="0.25">
      <c r="A112" s="55"/>
      <c r="B112" s="57"/>
      <c r="C112" s="55"/>
      <c r="D112" s="57"/>
      <c r="E112" s="51">
        <v>36</v>
      </c>
      <c r="F112" s="52" t="s">
        <v>195</v>
      </c>
      <c r="G112" s="58" t="s">
        <v>196</v>
      </c>
      <c r="H112" s="54">
        <v>0.44999999999999996</v>
      </c>
      <c r="I112" s="90"/>
      <c r="J112" s="63" t="s">
        <v>2</v>
      </c>
    </row>
    <row r="113" spans="1:10" ht="47.25" x14ac:dyDescent="0.25">
      <c r="A113" s="55"/>
      <c r="B113" s="57"/>
      <c r="C113" s="55"/>
      <c r="D113" s="57"/>
      <c r="E113" s="51">
        <v>37</v>
      </c>
      <c r="F113" s="52" t="s">
        <v>197</v>
      </c>
      <c r="G113" s="58" t="s">
        <v>57</v>
      </c>
      <c r="H113" s="54">
        <v>1</v>
      </c>
      <c r="I113" s="90"/>
      <c r="J113" s="63" t="s">
        <v>28</v>
      </c>
    </row>
    <row r="114" spans="1:10" x14ac:dyDescent="0.25">
      <c r="A114" s="55"/>
      <c r="B114" s="57"/>
      <c r="C114" s="55"/>
      <c r="D114" s="57"/>
      <c r="E114" s="51">
        <v>38</v>
      </c>
      <c r="F114" s="52" t="s">
        <v>198</v>
      </c>
      <c r="G114" s="58" t="s">
        <v>199</v>
      </c>
      <c r="H114" s="54">
        <v>0.22339285714285714</v>
      </c>
      <c r="I114" s="90"/>
      <c r="J114" s="63" t="s">
        <v>2</v>
      </c>
    </row>
    <row r="115" spans="1:10" ht="31.5" x14ac:dyDescent="0.25">
      <c r="A115" s="55"/>
      <c r="B115" s="57"/>
      <c r="C115" s="69"/>
      <c r="D115" s="70"/>
      <c r="E115" s="51">
        <v>39</v>
      </c>
      <c r="F115" s="52" t="s">
        <v>200</v>
      </c>
      <c r="G115" s="58" t="s">
        <v>27</v>
      </c>
      <c r="H115" s="54">
        <v>0.11522727272727273</v>
      </c>
      <c r="I115" s="90"/>
      <c r="J115" s="63" t="s">
        <v>2</v>
      </c>
    </row>
    <row r="116" spans="1:10" ht="63" x14ac:dyDescent="0.25">
      <c r="A116" s="55"/>
      <c r="B116" s="57"/>
      <c r="C116" s="59" t="s">
        <v>201</v>
      </c>
      <c r="D116" s="59" t="s">
        <v>202</v>
      </c>
      <c r="E116" s="58">
        <v>1</v>
      </c>
      <c r="F116" s="52" t="s">
        <v>203</v>
      </c>
      <c r="G116" s="58" t="s">
        <v>53</v>
      </c>
      <c r="H116" s="54">
        <v>0.05</v>
      </c>
      <c r="I116" s="90"/>
      <c r="J116" s="63" t="s">
        <v>1</v>
      </c>
    </row>
    <row r="117" spans="1:10" ht="31.5" x14ac:dyDescent="0.25">
      <c r="A117" s="55"/>
      <c r="B117" s="57"/>
      <c r="C117" s="67"/>
      <c r="D117" s="67"/>
      <c r="E117" s="58">
        <v>2</v>
      </c>
      <c r="F117" s="52" t="s">
        <v>204</v>
      </c>
      <c r="G117" s="58" t="s">
        <v>53</v>
      </c>
      <c r="H117" s="54">
        <v>0.1</v>
      </c>
      <c r="I117" s="90"/>
      <c r="J117" s="63" t="s">
        <v>0</v>
      </c>
    </row>
    <row r="118" spans="1:10" ht="47.25" x14ac:dyDescent="0.25">
      <c r="A118" s="55"/>
      <c r="B118" s="57"/>
      <c r="C118" s="67"/>
      <c r="D118" s="67"/>
      <c r="E118" s="58">
        <v>3</v>
      </c>
      <c r="F118" s="52" t="s">
        <v>205</v>
      </c>
      <c r="G118" s="58" t="s">
        <v>27</v>
      </c>
      <c r="H118" s="54">
        <v>0.12</v>
      </c>
      <c r="I118" s="90"/>
      <c r="J118" s="63" t="s">
        <v>2</v>
      </c>
    </row>
    <row r="119" spans="1:10" ht="31.5" x14ac:dyDescent="0.25">
      <c r="A119" s="55"/>
      <c r="B119" s="57"/>
      <c r="C119" s="67"/>
      <c r="D119" s="67"/>
      <c r="E119" s="58">
        <v>4</v>
      </c>
      <c r="F119" s="52" t="s">
        <v>206</v>
      </c>
      <c r="G119" s="58" t="s">
        <v>27</v>
      </c>
      <c r="H119" s="54">
        <v>0.05</v>
      </c>
      <c r="I119" s="90"/>
      <c r="J119" s="63" t="s">
        <v>1</v>
      </c>
    </row>
    <row r="120" spans="1:10" ht="31.5" customHeight="1" x14ac:dyDescent="0.25">
      <c r="A120" s="55"/>
      <c r="B120" s="57"/>
      <c r="C120" s="67"/>
      <c r="D120" s="67"/>
      <c r="E120" s="58">
        <v>5</v>
      </c>
      <c r="F120" s="52" t="s">
        <v>207</v>
      </c>
      <c r="G120" s="58" t="s">
        <v>27</v>
      </c>
      <c r="H120" s="54">
        <v>7.7333333333333337E-2</v>
      </c>
      <c r="I120" s="90"/>
      <c r="J120" s="63" t="s">
        <v>0</v>
      </c>
    </row>
    <row r="121" spans="1:10" ht="31.5" x14ac:dyDescent="0.25">
      <c r="A121" s="55"/>
      <c r="B121" s="57"/>
      <c r="C121" s="67"/>
      <c r="D121" s="67"/>
      <c r="E121" s="58">
        <v>6</v>
      </c>
      <c r="F121" s="52" t="s">
        <v>208</v>
      </c>
      <c r="G121" s="58" t="s">
        <v>57</v>
      </c>
      <c r="H121" s="54">
        <v>0.78166666666666662</v>
      </c>
      <c r="I121" s="90"/>
      <c r="J121" s="63" t="s">
        <v>28</v>
      </c>
    </row>
    <row r="122" spans="1:10" x14ac:dyDescent="0.25">
      <c r="A122" s="55"/>
      <c r="B122" s="57"/>
      <c r="C122" s="68"/>
      <c r="D122" s="68"/>
      <c r="E122" s="58">
        <v>7</v>
      </c>
      <c r="F122" s="52" t="s">
        <v>209</v>
      </c>
      <c r="G122" s="58" t="s">
        <v>210</v>
      </c>
      <c r="H122" s="54">
        <v>0.1</v>
      </c>
      <c r="I122" s="90"/>
      <c r="J122" s="63" t="s">
        <v>0</v>
      </c>
    </row>
    <row r="123" spans="1:10" ht="31.5" customHeight="1" x14ac:dyDescent="0.25">
      <c r="A123" s="55"/>
      <c r="B123" s="57"/>
      <c r="C123" s="64" t="s">
        <v>211</v>
      </c>
      <c r="D123" s="59" t="s">
        <v>212</v>
      </c>
      <c r="E123" s="58">
        <v>1</v>
      </c>
      <c r="F123" s="52" t="s">
        <v>213</v>
      </c>
      <c r="G123" s="58" t="s">
        <v>55</v>
      </c>
      <c r="H123" s="54">
        <v>9.9720238095238098E-2</v>
      </c>
      <c r="I123" s="90"/>
      <c r="J123" s="63" t="s">
        <v>1</v>
      </c>
    </row>
    <row r="124" spans="1:10" ht="47.25" x14ac:dyDescent="0.25">
      <c r="A124" s="55"/>
      <c r="B124" s="57"/>
      <c r="C124" s="65"/>
      <c r="D124" s="67"/>
      <c r="E124" s="58">
        <v>2</v>
      </c>
      <c r="F124" s="52" t="s">
        <v>214</v>
      </c>
      <c r="G124" s="58" t="s">
        <v>72</v>
      </c>
      <c r="H124" s="54">
        <v>0.24</v>
      </c>
      <c r="I124" s="90"/>
      <c r="J124" s="63" t="s">
        <v>2</v>
      </c>
    </row>
    <row r="125" spans="1:10" ht="31.5" x14ac:dyDescent="0.25">
      <c r="A125" s="55"/>
      <c r="B125" s="57"/>
      <c r="C125" s="65"/>
      <c r="D125" s="67"/>
      <c r="E125" s="58">
        <v>3</v>
      </c>
      <c r="F125" s="52" t="s">
        <v>215</v>
      </c>
      <c r="G125" s="58" t="s">
        <v>57</v>
      </c>
      <c r="H125" s="54">
        <v>0.59232323232323236</v>
      </c>
      <c r="I125" s="90"/>
      <c r="J125" s="63" t="s">
        <v>28</v>
      </c>
    </row>
    <row r="126" spans="1:10" ht="47.25" x14ac:dyDescent="0.25">
      <c r="A126" s="55"/>
      <c r="B126" s="57"/>
      <c r="C126" s="65"/>
      <c r="D126" s="67"/>
      <c r="E126" s="58">
        <v>4</v>
      </c>
      <c r="F126" s="52" t="s">
        <v>216</v>
      </c>
      <c r="G126" s="58" t="s">
        <v>217</v>
      </c>
      <c r="H126" s="54">
        <v>0.1</v>
      </c>
      <c r="I126" s="90"/>
      <c r="J126" s="63" t="s">
        <v>0</v>
      </c>
    </row>
    <row r="127" spans="1:10" ht="47.25" x14ac:dyDescent="0.25">
      <c r="A127" s="55"/>
      <c r="B127" s="57"/>
      <c r="C127" s="65"/>
      <c r="D127" s="67"/>
      <c r="E127" s="58">
        <v>5</v>
      </c>
      <c r="F127" s="52" t="s">
        <v>218</v>
      </c>
      <c r="G127" s="58" t="s">
        <v>181</v>
      </c>
      <c r="H127" s="54">
        <v>0.24</v>
      </c>
      <c r="I127" s="90"/>
      <c r="J127" s="63" t="s">
        <v>2</v>
      </c>
    </row>
    <row r="128" spans="1:10" ht="47.25" x14ac:dyDescent="0.25">
      <c r="A128" s="55"/>
      <c r="B128" s="57"/>
      <c r="C128" s="65"/>
      <c r="D128" s="67"/>
      <c r="E128" s="58">
        <v>6</v>
      </c>
      <c r="F128" s="52" t="s">
        <v>219</v>
      </c>
      <c r="G128" s="58" t="s">
        <v>27</v>
      </c>
      <c r="H128" s="54">
        <v>0.1</v>
      </c>
      <c r="I128" s="90"/>
      <c r="J128" s="63" t="s">
        <v>0</v>
      </c>
    </row>
    <row r="129" spans="1:10" ht="63" x14ac:dyDescent="0.25">
      <c r="A129" s="55"/>
      <c r="B129" s="57"/>
      <c r="C129" s="65"/>
      <c r="D129" s="67"/>
      <c r="E129" s="58">
        <v>7</v>
      </c>
      <c r="F129" s="52" t="s">
        <v>220</v>
      </c>
      <c r="G129" s="58" t="s">
        <v>49</v>
      </c>
      <c r="H129" s="54">
        <v>0.3</v>
      </c>
      <c r="I129" s="90"/>
      <c r="J129" s="63" t="s">
        <v>2</v>
      </c>
    </row>
    <row r="130" spans="1:10" ht="47.25" x14ac:dyDescent="0.25">
      <c r="A130" s="55"/>
      <c r="B130" s="57"/>
      <c r="C130" s="65"/>
      <c r="D130" s="67"/>
      <c r="E130" s="58">
        <v>8</v>
      </c>
      <c r="F130" s="52" t="s">
        <v>221</v>
      </c>
      <c r="G130" s="58" t="s">
        <v>57</v>
      </c>
      <c r="H130" s="54">
        <v>0.55100000000000005</v>
      </c>
      <c r="I130" s="90"/>
      <c r="J130" s="63" t="s">
        <v>28</v>
      </c>
    </row>
    <row r="131" spans="1:10" ht="47.25" x14ac:dyDescent="0.25">
      <c r="A131" s="55"/>
      <c r="B131" s="57"/>
      <c r="C131" s="65"/>
      <c r="D131" s="67"/>
      <c r="E131" s="58">
        <v>9</v>
      </c>
      <c r="F131" s="52" t="s">
        <v>222</v>
      </c>
      <c r="G131" s="58" t="s">
        <v>57</v>
      </c>
      <c r="H131" s="54">
        <v>1.2</v>
      </c>
      <c r="I131" s="90"/>
      <c r="J131" s="63" t="s">
        <v>28</v>
      </c>
    </row>
    <row r="132" spans="1:10" ht="47.25" x14ac:dyDescent="0.25">
      <c r="A132" s="55"/>
      <c r="B132" s="57"/>
      <c r="C132" s="65"/>
      <c r="D132" s="67"/>
      <c r="E132" s="58">
        <v>10</v>
      </c>
      <c r="F132" s="52" t="s">
        <v>223</v>
      </c>
      <c r="G132" s="58" t="s">
        <v>224</v>
      </c>
      <c r="H132" s="54">
        <v>0.05</v>
      </c>
      <c r="I132" s="90"/>
      <c r="J132" s="63" t="s">
        <v>1</v>
      </c>
    </row>
    <row r="133" spans="1:10" ht="63" x14ac:dyDescent="0.25">
      <c r="A133" s="55"/>
      <c r="B133" s="57"/>
      <c r="C133" s="65"/>
      <c r="D133" s="67"/>
      <c r="E133" s="58">
        <v>11</v>
      </c>
      <c r="F133" s="52" t="s">
        <v>225</v>
      </c>
      <c r="G133" s="58" t="s">
        <v>226</v>
      </c>
      <c r="H133" s="54">
        <v>0.10920634920634922</v>
      </c>
      <c r="I133" s="90"/>
      <c r="J133" s="63" t="s">
        <v>0</v>
      </c>
    </row>
    <row r="134" spans="1:10" ht="47.25" x14ac:dyDescent="0.25">
      <c r="A134" s="69"/>
      <c r="B134" s="70"/>
      <c r="C134" s="66"/>
      <c r="D134" s="68"/>
      <c r="E134" s="58">
        <v>12</v>
      </c>
      <c r="F134" s="52" t="s">
        <v>227</v>
      </c>
      <c r="G134" s="58" t="s">
        <v>49</v>
      </c>
      <c r="H134" s="54">
        <v>0.29649305555555555</v>
      </c>
      <c r="I134" s="90"/>
      <c r="J134" s="63" t="s">
        <v>2</v>
      </c>
    </row>
  </sheetData>
  <sheetProtection formatCells="0" formatColumns="0" formatRows="0"/>
  <autoFilter ref="J1:J134" xr:uid="{3F4988D5-2DE3-48FD-817F-8333C3391EFE}"/>
  <mergeCells count="7">
    <mergeCell ref="D31:D32"/>
    <mergeCell ref="D7:D8"/>
    <mergeCell ref="C5:D5"/>
    <mergeCell ref="E6:F6"/>
    <mergeCell ref="A2:J2"/>
    <mergeCell ref="E5:F5"/>
    <mergeCell ref="A3:J3"/>
  </mergeCells>
  <phoneticPr fontId="13" type="noConversion"/>
  <pageMargins left="1.1811023622047245" right="0.98425196850393704" top="0.98425196850393704" bottom="0.98425196850393704" header="0.31496062992125984" footer="0.31496062992125984"/>
  <pageSetup paperSize="258" scale="55" firstPageNumber="50" fitToHeight="0" orientation="landscape" useFirstPageNumber="1" horizontalDpi="4294967293" r:id="rId1"/>
  <headerFooter>
    <oddHeader>&amp;C&amp;"Bookman Old Style,Regular"&amp;12- &amp;P -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B2894-A31E-4FEC-9174-6B0C7FE5D248}">
  <dimension ref="A1:M37"/>
  <sheetViews>
    <sheetView zoomScale="60" zoomScaleNormal="60" zoomScaleSheetLayoutView="50" workbookViewId="0">
      <selection activeCell="K10" sqref="K10"/>
    </sheetView>
  </sheetViews>
  <sheetFormatPr defaultRowHeight="15" x14ac:dyDescent="0.25"/>
  <cols>
    <col min="1" max="1" width="11.7109375" customWidth="1"/>
    <col min="2" max="2" width="19.28515625" customWidth="1"/>
    <col min="3" max="3" width="5.28515625" customWidth="1"/>
    <col min="4" max="4" width="34" customWidth="1"/>
    <col min="5" max="5" width="4.85546875" style="46" bestFit="1" customWidth="1"/>
    <col min="6" max="6" width="78.140625" customWidth="1"/>
    <col min="7" max="7" width="33.140625" customWidth="1"/>
    <col min="8" max="8" width="11.7109375" customWidth="1"/>
    <col min="9" max="9" width="14.42578125" style="45" customWidth="1"/>
    <col min="10" max="10" width="18.140625" customWidth="1"/>
    <col min="11" max="11" width="13.28515625" style="39" customWidth="1"/>
    <col min="12" max="12" width="17.7109375" customWidth="1"/>
    <col min="13" max="13" width="14.28515625" customWidth="1"/>
  </cols>
  <sheetData>
    <row r="1" spans="1:13" ht="15.75" x14ac:dyDescent="0.25">
      <c r="A1" s="99" t="s">
        <v>33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ht="15.75" x14ac:dyDescent="0.25">
      <c r="A2" s="99" t="s">
        <v>29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 ht="15.75" x14ac:dyDescent="0.25">
      <c r="A3" s="99" t="s">
        <v>238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3" ht="15.75" x14ac:dyDescent="0.25">
      <c r="A4" s="6"/>
      <c r="B4" s="12"/>
      <c r="C4" s="22"/>
      <c r="D4" s="12"/>
      <c r="E4" s="24"/>
      <c r="F4" s="22"/>
      <c r="G4" s="12"/>
      <c r="H4" s="12"/>
      <c r="I4" s="43"/>
      <c r="J4" s="12"/>
      <c r="K4" s="6"/>
      <c r="L4" s="12"/>
      <c r="M4" s="1"/>
    </row>
    <row r="5" spans="1:13" ht="15.75" x14ac:dyDescent="0.25">
      <c r="A5" s="107" t="s">
        <v>3</v>
      </c>
      <c r="B5" s="107" t="s">
        <v>6</v>
      </c>
      <c r="C5" s="109" t="s">
        <v>10</v>
      </c>
      <c r="D5" s="110"/>
      <c r="E5" s="109" t="s">
        <v>11</v>
      </c>
      <c r="F5" s="113"/>
      <c r="G5" s="107" t="s">
        <v>8</v>
      </c>
      <c r="H5" s="100" t="s">
        <v>12</v>
      </c>
      <c r="I5" s="44" t="s">
        <v>13</v>
      </c>
      <c r="J5" s="100" t="s">
        <v>14</v>
      </c>
      <c r="K5" s="115" t="s">
        <v>15</v>
      </c>
      <c r="L5" s="100" t="s">
        <v>16</v>
      </c>
      <c r="M5" s="100" t="s">
        <v>17</v>
      </c>
    </row>
    <row r="6" spans="1:13" ht="86.25" customHeight="1" x14ac:dyDescent="0.25">
      <c r="A6" s="108"/>
      <c r="B6" s="108"/>
      <c r="C6" s="111"/>
      <c r="D6" s="112"/>
      <c r="E6" s="111"/>
      <c r="F6" s="114"/>
      <c r="G6" s="108"/>
      <c r="H6" s="100"/>
      <c r="I6" s="44" t="s">
        <v>18</v>
      </c>
      <c r="J6" s="100"/>
      <c r="K6" s="115"/>
      <c r="L6" s="100"/>
      <c r="M6" s="100"/>
    </row>
    <row r="7" spans="1:13" ht="15.75" x14ac:dyDescent="0.25">
      <c r="A7" s="19">
        <v>1</v>
      </c>
      <c r="B7" s="21">
        <v>2</v>
      </c>
      <c r="C7" s="20"/>
      <c r="D7" s="20">
        <v>3</v>
      </c>
      <c r="E7" s="96">
        <v>4</v>
      </c>
      <c r="F7" s="98"/>
      <c r="G7" s="21">
        <v>5</v>
      </c>
      <c r="H7" s="23">
        <v>6</v>
      </c>
      <c r="I7" s="44">
        <v>7</v>
      </c>
      <c r="J7" s="23">
        <v>8</v>
      </c>
      <c r="K7" s="38">
        <v>9</v>
      </c>
      <c r="L7" s="23">
        <v>10</v>
      </c>
      <c r="M7" s="25">
        <v>11</v>
      </c>
    </row>
    <row r="8" spans="1:13" ht="47.25" x14ac:dyDescent="0.25">
      <c r="A8" s="50" t="s">
        <v>5</v>
      </c>
      <c r="B8" s="56" t="s">
        <v>42</v>
      </c>
      <c r="C8" s="50" t="s">
        <v>7</v>
      </c>
      <c r="D8" s="56" t="s">
        <v>43</v>
      </c>
      <c r="E8" s="51">
        <v>2</v>
      </c>
      <c r="F8" s="52" t="s">
        <v>46</v>
      </c>
      <c r="G8" s="53" t="s">
        <v>47</v>
      </c>
      <c r="H8" s="54">
        <v>0.11007575757575758</v>
      </c>
      <c r="I8" s="73">
        <v>0.01</v>
      </c>
      <c r="J8" s="42">
        <f>H8/I8</f>
        <v>11.007575757575758</v>
      </c>
      <c r="K8" s="71">
        <f>'butir kegiatan'!I8</f>
        <v>0</v>
      </c>
      <c r="L8" s="72">
        <f t="shared" ref="L8:L34" si="0">J8*K8</f>
        <v>0</v>
      </c>
      <c r="M8" s="72">
        <f>L8/1250</f>
        <v>0</v>
      </c>
    </row>
    <row r="9" spans="1:13" ht="63" x14ac:dyDescent="0.25">
      <c r="A9" s="55"/>
      <c r="B9" s="57"/>
      <c r="C9" s="50" t="s">
        <v>60</v>
      </c>
      <c r="D9" s="56" t="s">
        <v>61</v>
      </c>
      <c r="E9" s="51">
        <v>1</v>
      </c>
      <c r="F9" s="52" t="s">
        <v>62</v>
      </c>
      <c r="G9" s="53" t="s">
        <v>53</v>
      </c>
      <c r="H9" s="54">
        <v>7.7013888888888896E-2</v>
      </c>
      <c r="I9" s="73">
        <v>0.01</v>
      </c>
      <c r="J9" s="42">
        <f t="shared" ref="J9:J34" si="1">H9/I9</f>
        <v>7.7013888888888893</v>
      </c>
      <c r="K9" s="71">
        <f>'butir kegiatan'!I16</f>
        <v>0</v>
      </c>
      <c r="L9" s="72">
        <f t="shared" si="0"/>
        <v>0</v>
      </c>
      <c r="M9" s="72">
        <f t="shared" ref="M9:M34" si="2">L9/1250</f>
        <v>0</v>
      </c>
    </row>
    <row r="10" spans="1:13" ht="47.25" x14ac:dyDescent="0.25">
      <c r="A10" s="55"/>
      <c r="B10" s="57"/>
      <c r="C10" s="55"/>
      <c r="D10" s="57"/>
      <c r="E10" s="51">
        <v>2</v>
      </c>
      <c r="F10" s="52" t="s">
        <v>63</v>
      </c>
      <c r="G10" s="53" t="s">
        <v>53</v>
      </c>
      <c r="H10" s="54">
        <v>0.05</v>
      </c>
      <c r="I10" s="73">
        <v>0.01</v>
      </c>
      <c r="J10" s="42">
        <f t="shared" si="1"/>
        <v>5</v>
      </c>
      <c r="K10" s="71">
        <f>'butir kegiatan'!I17</f>
        <v>0</v>
      </c>
      <c r="L10" s="72">
        <f t="shared" si="0"/>
        <v>0</v>
      </c>
      <c r="M10" s="72">
        <f t="shared" si="2"/>
        <v>0</v>
      </c>
    </row>
    <row r="11" spans="1:13" ht="31.5" x14ac:dyDescent="0.25">
      <c r="A11" s="55"/>
      <c r="B11" s="57"/>
      <c r="C11" s="50" t="s">
        <v>81</v>
      </c>
      <c r="D11" s="56" t="s">
        <v>82</v>
      </c>
      <c r="E11" s="51">
        <v>1</v>
      </c>
      <c r="F11" s="52" t="s">
        <v>83</v>
      </c>
      <c r="G11" s="58" t="s">
        <v>84</v>
      </c>
      <c r="H11" s="54">
        <v>0.01</v>
      </c>
      <c r="I11" s="73">
        <v>0.01</v>
      </c>
      <c r="J11" s="42">
        <f t="shared" si="1"/>
        <v>1</v>
      </c>
      <c r="K11" s="71">
        <f>'butir kegiatan'!I31</f>
        <v>0</v>
      </c>
      <c r="L11" s="72">
        <f t="shared" si="0"/>
        <v>0</v>
      </c>
      <c r="M11" s="72">
        <f t="shared" si="2"/>
        <v>0</v>
      </c>
    </row>
    <row r="12" spans="1:13" ht="31.5" x14ac:dyDescent="0.25">
      <c r="A12" s="55"/>
      <c r="B12" s="57"/>
      <c r="C12" s="55"/>
      <c r="D12" s="57"/>
      <c r="E12" s="51">
        <v>2</v>
      </c>
      <c r="F12" s="52" t="s">
        <v>85</v>
      </c>
      <c r="G12" s="53" t="s">
        <v>55</v>
      </c>
      <c r="H12" s="54">
        <v>0.05</v>
      </c>
      <c r="I12" s="73">
        <v>0.01</v>
      </c>
      <c r="J12" s="42">
        <f t="shared" si="1"/>
        <v>5</v>
      </c>
      <c r="K12" s="71">
        <f>'butir kegiatan'!I32</f>
        <v>0</v>
      </c>
      <c r="L12" s="72">
        <f t="shared" si="0"/>
        <v>0</v>
      </c>
      <c r="M12" s="72">
        <f t="shared" si="2"/>
        <v>0</v>
      </c>
    </row>
    <row r="13" spans="1:13" ht="31.5" x14ac:dyDescent="0.25">
      <c r="A13" s="55"/>
      <c r="B13" s="57"/>
      <c r="C13" s="55"/>
      <c r="D13" s="57"/>
      <c r="E13" s="51">
        <v>6</v>
      </c>
      <c r="F13" s="52" t="s">
        <v>91</v>
      </c>
      <c r="G13" s="53" t="s">
        <v>92</v>
      </c>
      <c r="H13" s="54">
        <v>0.05</v>
      </c>
      <c r="I13" s="73">
        <v>0.01</v>
      </c>
      <c r="J13" s="42">
        <f t="shared" si="1"/>
        <v>5</v>
      </c>
      <c r="K13" s="71">
        <f>'butir kegiatan'!I36</f>
        <v>0</v>
      </c>
      <c r="L13" s="72">
        <f t="shared" si="0"/>
        <v>0</v>
      </c>
      <c r="M13" s="72">
        <f t="shared" si="2"/>
        <v>0</v>
      </c>
    </row>
    <row r="14" spans="1:13" ht="31.5" x14ac:dyDescent="0.25">
      <c r="A14" s="55"/>
      <c r="B14" s="57"/>
      <c r="C14" s="55"/>
      <c r="D14" s="57"/>
      <c r="E14" s="51">
        <v>12</v>
      </c>
      <c r="F14" s="52" t="s">
        <v>98</v>
      </c>
      <c r="G14" s="53" t="s">
        <v>99</v>
      </c>
      <c r="H14" s="54">
        <v>5.4888888888888897E-2</v>
      </c>
      <c r="I14" s="73">
        <v>0.01</v>
      </c>
      <c r="J14" s="42">
        <f t="shared" si="1"/>
        <v>5.4888888888888898</v>
      </c>
      <c r="K14" s="71">
        <f>'butir kegiatan'!I42</f>
        <v>0</v>
      </c>
      <c r="L14" s="72">
        <f t="shared" si="0"/>
        <v>0</v>
      </c>
      <c r="M14" s="72">
        <f t="shared" si="2"/>
        <v>0</v>
      </c>
    </row>
    <row r="15" spans="1:13" ht="47.25" x14ac:dyDescent="0.25">
      <c r="A15" s="55"/>
      <c r="B15" s="57"/>
      <c r="C15" s="55"/>
      <c r="D15" s="57"/>
      <c r="E15" s="51">
        <v>13</v>
      </c>
      <c r="F15" s="52" t="s">
        <v>100</v>
      </c>
      <c r="G15" s="58" t="s">
        <v>99</v>
      </c>
      <c r="H15" s="54">
        <v>2.7777777777777783E-2</v>
      </c>
      <c r="I15" s="73">
        <v>0.01</v>
      </c>
      <c r="J15" s="42">
        <f t="shared" si="1"/>
        <v>2.7777777777777781</v>
      </c>
      <c r="K15" s="71">
        <f>'butir kegiatan'!I43</f>
        <v>0</v>
      </c>
      <c r="L15" s="72">
        <f t="shared" si="0"/>
        <v>0</v>
      </c>
      <c r="M15" s="72">
        <f t="shared" si="2"/>
        <v>0</v>
      </c>
    </row>
    <row r="16" spans="1:13" ht="31.5" x14ac:dyDescent="0.25">
      <c r="A16" s="55"/>
      <c r="B16" s="57"/>
      <c r="C16" s="55"/>
      <c r="D16" s="57"/>
      <c r="E16" s="51">
        <v>17</v>
      </c>
      <c r="F16" s="52" t="s">
        <v>106</v>
      </c>
      <c r="G16" s="53" t="s">
        <v>27</v>
      </c>
      <c r="H16" s="54">
        <v>5.1944444444444446E-2</v>
      </c>
      <c r="I16" s="73">
        <v>0.01</v>
      </c>
      <c r="J16" s="42">
        <f t="shared" si="1"/>
        <v>5.1944444444444446</v>
      </c>
      <c r="K16" s="71">
        <f>'butir kegiatan'!I47</f>
        <v>0</v>
      </c>
      <c r="L16" s="72">
        <f t="shared" si="0"/>
        <v>0</v>
      </c>
      <c r="M16" s="72">
        <f t="shared" si="2"/>
        <v>0</v>
      </c>
    </row>
    <row r="17" spans="1:13" ht="47.25" x14ac:dyDescent="0.25">
      <c r="A17" s="55"/>
      <c r="B17" s="57"/>
      <c r="C17" s="55"/>
      <c r="D17" s="57"/>
      <c r="E17" s="51">
        <v>19</v>
      </c>
      <c r="F17" s="52" t="s">
        <v>108</v>
      </c>
      <c r="G17" s="53" t="s">
        <v>109</v>
      </c>
      <c r="H17" s="54">
        <v>4.6666666666666669E-2</v>
      </c>
      <c r="I17" s="73">
        <v>0.01</v>
      </c>
      <c r="J17" s="42">
        <f t="shared" si="1"/>
        <v>4.666666666666667</v>
      </c>
      <c r="K17" s="71">
        <f>'butir kegiatan'!I49</f>
        <v>0</v>
      </c>
      <c r="L17" s="72">
        <f t="shared" si="0"/>
        <v>0</v>
      </c>
      <c r="M17" s="72">
        <f t="shared" si="2"/>
        <v>0</v>
      </c>
    </row>
    <row r="18" spans="1:13" ht="31.5" x14ac:dyDescent="0.25">
      <c r="A18" s="55"/>
      <c r="B18" s="57"/>
      <c r="C18" s="55"/>
      <c r="D18" s="57"/>
      <c r="E18" s="51">
        <v>22</v>
      </c>
      <c r="F18" s="52" t="s">
        <v>113</v>
      </c>
      <c r="G18" s="53" t="s">
        <v>114</v>
      </c>
      <c r="H18" s="54">
        <v>2.6666666666666665E-2</v>
      </c>
      <c r="I18" s="73">
        <v>0.01</v>
      </c>
      <c r="J18" s="42">
        <f t="shared" si="1"/>
        <v>2.6666666666666665</v>
      </c>
      <c r="K18" s="71">
        <f>'butir kegiatan'!I52</f>
        <v>0</v>
      </c>
      <c r="L18" s="72">
        <f t="shared" si="0"/>
        <v>0</v>
      </c>
      <c r="M18" s="72">
        <f t="shared" si="2"/>
        <v>0</v>
      </c>
    </row>
    <row r="19" spans="1:13" ht="31.5" x14ac:dyDescent="0.25">
      <c r="A19" s="55"/>
      <c r="B19" s="57"/>
      <c r="C19" s="55"/>
      <c r="D19" s="57"/>
      <c r="E19" s="51">
        <v>24</v>
      </c>
      <c r="F19" s="52" t="s">
        <v>116</v>
      </c>
      <c r="G19" s="53" t="s">
        <v>109</v>
      </c>
      <c r="H19" s="54">
        <v>4.2222222222222223E-2</v>
      </c>
      <c r="I19" s="73">
        <v>0.01</v>
      </c>
      <c r="J19" s="42">
        <f t="shared" si="1"/>
        <v>4.2222222222222223</v>
      </c>
      <c r="K19" s="71">
        <f>'butir kegiatan'!I54</f>
        <v>0</v>
      </c>
      <c r="L19" s="72">
        <f t="shared" si="0"/>
        <v>0</v>
      </c>
      <c r="M19" s="72">
        <f t="shared" si="2"/>
        <v>0</v>
      </c>
    </row>
    <row r="20" spans="1:13" ht="31.5" x14ac:dyDescent="0.25">
      <c r="A20" s="55"/>
      <c r="B20" s="57"/>
      <c r="C20" s="62" t="s">
        <v>120</v>
      </c>
      <c r="D20" s="56" t="s">
        <v>121</v>
      </c>
      <c r="E20" s="51">
        <v>1</v>
      </c>
      <c r="F20" s="52" t="s">
        <v>122</v>
      </c>
      <c r="G20" s="53" t="s">
        <v>55</v>
      </c>
      <c r="H20" s="54">
        <v>0.05</v>
      </c>
      <c r="I20" s="73">
        <v>0.01</v>
      </c>
      <c r="J20" s="42">
        <f t="shared" si="1"/>
        <v>5</v>
      </c>
      <c r="K20" s="71">
        <f>'butir kegiatan'!I58</f>
        <v>0</v>
      </c>
      <c r="L20" s="72">
        <f t="shared" si="0"/>
        <v>0</v>
      </c>
      <c r="M20" s="72">
        <f t="shared" si="2"/>
        <v>0</v>
      </c>
    </row>
    <row r="21" spans="1:13" ht="47.25" x14ac:dyDescent="0.25">
      <c r="A21" s="55"/>
      <c r="B21" s="57"/>
      <c r="C21" s="55"/>
      <c r="D21" s="57"/>
      <c r="E21" s="51">
        <v>4</v>
      </c>
      <c r="F21" s="52" t="s">
        <v>126</v>
      </c>
      <c r="G21" s="53" t="s">
        <v>127</v>
      </c>
      <c r="H21" s="54">
        <v>5.3088888888888887E-2</v>
      </c>
      <c r="I21" s="73">
        <v>0.01</v>
      </c>
      <c r="J21" s="42">
        <f t="shared" si="1"/>
        <v>5.3088888888888883</v>
      </c>
      <c r="K21" s="71">
        <f>'butir kegiatan'!I61</f>
        <v>0</v>
      </c>
      <c r="L21" s="72">
        <f t="shared" si="0"/>
        <v>0</v>
      </c>
      <c r="M21" s="72">
        <f t="shared" si="2"/>
        <v>0</v>
      </c>
    </row>
    <row r="22" spans="1:13" ht="15.75" x14ac:dyDescent="0.25">
      <c r="A22" s="55"/>
      <c r="B22" s="57"/>
      <c r="C22" s="55"/>
      <c r="D22" s="57"/>
      <c r="E22" s="51">
        <v>11</v>
      </c>
      <c r="F22" s="52" t="s">
        <v>136</v>
      </c>
      <c r="G22" s="53" t="s">
        <v>112</v>
      </c>
      <c r="H22" s="54">
        <v>0.05</v>
      </c>
      <c r="I22" s="73">
        <v>0.01</v>
      </c>
      <c r="J22" s="42">
        <f t="shared" si="1"/>
        <v>5</v>
      </c>
      <c r="K22" s="71">
        <f>'butir kegiatan'!I68</f>
        <v>0</v>
      </c>
      <c r="L22" s="72">
        <f t="shared" si="0"/>
        <v>0</v>
      </c>
      <c r="M22" s="72">
        <f t="shared" si="2"/>
        <v>0</v>
      </c>
    </row>
    <row r="23" spans="1:13" ht="63" x14ac:dyDescent="0.25">
      <c r="A23" s="55"/>
      <c r="B23" s="57"/>
      <c r="C23" s="55"/>
      <c r="D23" s="57"/>
      <c r="E23" s="51">
        <v>12</v>
      </c>
      <c r="F23" s="52" t="s">
        <v>137</v>
      </c>
      <c r="G23" s="53" t="s">
        <v>138</v>
      </c>
      <c r="H23" s="54">
        <v>0.05</v>
      </c>
      <c r="I23" s="73">
        <v>0.01</v>
      </c>
      <c r="J23" s="42">
        <f t="shared" si="1"/>
        <v>5</v>
      </c>
      <c r="K23" s="71">
        <f>'butir kegiatan'!I69</f>
        <v>0</v>
      </c>
      <c r="L23" s="72">
        <f t="shared" si="0"/>
        <v>0</v>
      </c>
      <c r="M23" s="72">
        <f t="shared" si="2"/>
        <v>0</v>
      </c>
    </row>
    <row r="24" spans="1:13" ht="31.5" x14ac:dyDescent="0.25">
      <c r="A24" s="55"/>
      <c r="B24" s="57"/>
      <c r="C24" s="55"/>
      <c r="D24" s="57"/>
      <c r="E24" s="51">
        <v>13</v>
      </c>
      <c r="F24" s="52" t="s">
        <v>139</v>
      </c>
      <c r="G24" s="53" t="s">
        <v>140</v>
      </c>
      <c r="H24" s="54">
        <v>0.01</v>
      </c>
      <c r="I24" s="73">
        <v>0.01</v>
      </c>
      <c r="J24" s="42">
        <f t="shared" si="1"/>
        <v>1</v>
      </c>
      <c r="K24" s="71">
        <f>'butir kegiatan'!I70</f>
        <v>0</v>
      </c>
      <c r="L24" s="72">
        <f t="shared" si="0"/>
        <v>0</v>
      </c>
      <c r="M24" s="72">
        <f t="shared" si="2"/>
        <v>0</v>
      </c>
    </row>
    <row r="25" spans="1:13" ht="31.5" x14ac:dyDescent="0.25">
      <c r="A25" s="55"/>
      <c r="B25" s="57"/>
      <c r="C25" s="50" t="s">
        <v>150</v>
      </c>
      <c r="D25" s="56" t="s">
        <v>151</v>
      </c>
      <c r="E25" s="51">
        <v>1</v>
      </c>
      <c r="F25" s="52" t="s">
        <v>152</v>
      </c>
      <c r="G25" s="53" t="s">
        <v>153</v>
      </c>
      <c r="H25" s="54">
        <v>0.05</v>
      </c>
      <c r="I25" s="73">
        <v>0.01</v>
      </c>
      <c r="J25" s="42">
        <f t="shared" si="1"/>
        <v>5</v>
      </c>
      <c r="K25" s="71">
        <f>'butir kegiatan'!I77</f>
        <v>0</v>
      </c>
      <c r="L25" s="72">
        <f t="shared" si="0"/>
        <v>0</v>
      </c>
      <c r="M25" s="72">
        <f t="shared" si="2"/>
        <v>0</v>
      </c>
    </row>
    <row r="26" spans="1:13" ht="31.5" x14ac:dyDescent="0.25">
      <c r="A26" s="55"/>
      <c r="B26" s="57"/>
      <c r="C26" s="55"/>
      <c r="D26" s="57"/>
      <c r="E26" s="51">
        <v>6</v>
      </c>
      <c r="F26" s="52" t="s">
        <v>161</v>
      </c>
      <c r="G26" s="53" t="s">
        <v>55</v>
      </c>
      <c r="H26" s="54">
        <v>5.0539682539682551E-2</v>
      </c>
      <c r="I26" s="73">
        <v>0.01</v>
      </c>
      <c r="J26" s="42">
        <f t="shared" si="1"/>
        <v>5.0539682539682547</v>
      </c>
      <c r="K26" s="71">
        <f>'butir kegiatan'!I82</f>
        <v>0</v>
      </c>
      <c r="L26" s="72">
        <f t="shared" si="0"/>
        <v>0</v>
      </c>
      <c r="M26" s="72">
        <f t="shared" si="2"/>
        <v>0</v>
      </c>
    </row>
    <row r="27" spans="1:13" ht="15.75" x14ac:dyDescent="0.25">
      <c r="A27" s="55"/>
      <c r="B27" s="57"/>
      <c r="C27" s="55"/>
      <c r="D27" s="57"/>
      <c r="E27" s="51">
        <v>9</v>
      </c>
      <c r="F27" s="52" t="s">
        <v>164</v>
      </c>
      <c r="G27" s="58" t="s">
        <v>55</v>
      </c>
      <c r="H27" s="54">
        <v>7.0000000000000007E-2</v>
      </c>
      <c r="I27" s="73">
        <v>0.01</v>
      </c>
      <c r="J27" s="42">
        <f t="shared" si="1"/>
        <v>7.0000000000000009</v>
      </c>
      <c r="K27" s="71">
        <f>'butir kegiatan'!I85</f>
        <v>0</v>
      </c>
      <c r="L27" s="72">
        <f t="shared" si="0"/>
        <v>0</v>
      </c>
      <c r="M27" s="72">
        <f t="shared" si="2"/>
        <v>0</v>
      </c>
    </row>
    <row r="28" spans="1:13" ht="15.75" x14ac:dyDescent="0.25">
      <c r="A28" s="55"/>
      <c r="B28" s="57"/>
      <c r="C28" s="55"/>
      <c r="D28" s="57"/>
      <c r="E28" s="51">
        <v>13</v>
      </c>
      <c r="F28" s="52" t="s">
        <v>169</v>
      </c>
      <c r="G28" s="58" t="s">
        <v>170</v>
      </c>
      <c r="H28" s="54">
        <v>0.13</v>
      </c>
      <c r="I28" s="73">
        <v>0.01</v>
      </c>
      <c r="J28" s="42">
        <f t="shared" si="1"/>
        <v>13</v>
      </c>
      <c r="K28" s="71">
        <f>'butir kegiatan'!I89</f>
        <v>0</v>
      </c>
      <c r="L28" s="72">
        <f t="shared" si="0"/>
        <v>0</v>
      </c>
      <c r="M28" s="72">
        <f t="shared" si="2"/>
        <v>0</v>
      </c>
    </row>
    <row r="29" spans="1:13" ht="31.5" x14ac:dyDescent="0.25">
      <c r="A29" s="55"/>
      <c r="B29" s="57"/>
      <c r="C29" s="55"/>
      <c r="D29" s="57"/>
      <c r="E29" s="51">
        <v>16</v>
      </c>
      <c r="F29" s="52" t="s">
        <v>174</v>
      </c>
      <c r="G29" s="58" t="s">
        <v>53</v>
      </c>
      <c r="H29" s="54">
        <v>3.2619047619047624E-2</v>
      </c>
      <c r="I29" s="73">
        <v>0.01</v>
      </c>
      <c r="J29" s="42">
        <f t="shared" si="1"/>
        <v>3.2619047619047623</v>
      </c>
      <c r="K29" s="71">
        <f>'butir kegiatan'!I92</f>
        <v>0</v>
      </c>
      <c r="L29" s="72">
        <f t="shared" si="0"/>
        <v>0</v>
      </c>
      <c r="M29" s="72">
        <f t="shared" si="2"/>
        <v>0</v>
      </c>
    </row>
    <row r="30" spans="1:13" ht="31.5" x14ac:dyDescent="0.25">
      <c r="A30" s="55"/>
      <c r="B30" s="57"/>
      <c r="C30" s="55"/>
      <c r="D30" s="57"/>
      <c r="E30" s="51">
        <v>28</v>
      </c>
      <c r="F30" s="52" t="s">
        <v>187</v>
      </c>
      <c r="G30" s="58" t="s">
        <v>55</v>
      </c>
      <c r="H30" s="54">
        <v>4.0069444444444435E-2</v>
      </c>
      <c r="I30" s="73">
        <v>0.01</v>
      </c>
      <c r="J30" s="42">
        <f t="shared" si="1"/>
        <v>4.0069444444444438</v>
      </c>
      <c r="K30" s="71">
        <f>'butir kegiatan'!I104</f>
        <v>0</v>
      </c>
      <c r="L30" s="72">
        <f t="shared" si="0"/>
        <v>0</v>
      </c>
      <c r="M30" s="72">
        <f t="shared" si="2"/>
        <v>0</v>
      </c>
    </row>
    <row r="31" spans="1:13" ht="63" x14ac:dyDescent="0.25">
      <c r="A31" s="55"/>
      <c r="B31" s="57"/>
      <c r="C31" s="59" t="s">
        <v>201</v>
      </c>
      <c r="D31" s="59" t="s">
        <v>202</v>
      </c>
      <c r="E31" s="58">
        <v>1</v>
      </c>
      <c r="F31" s="52" t="s">
        <v>203</v>
      </c>
      <c r="G31" s="58" t="s">
        <v>53</v>
      </c>
      <c r="H31" s="54">
        <v>0.05</v>
      </c>
      <c r="I31" s="73">
        <v>0.01</v>
      </c>
      <c r="J31" s="42">
        <f t="shared" si="1"/>
        <v>5</v>
      </c>
      <c r="K31" s="71">
        <f>'butir kegiatan'!I116</f>
        <v>0</v>
      </c>
      <c r="L31" s="72">
        <f t="shared" si="0"/>
        <v>0</v>
      </c>
      <c r="M31" s="72">
        <f t="shared" si="2"/>
        <v>0</v>
      </c>
    </row>
    <row r="32" spans="1:13" ht="31.5" x14ac:dyDescent="0.25">
      <c r="A32" s="55"/>
      <c r="B32" s="57"/>
      <c r="C32" s="67"/>
      <c r="D32" s="67"/>
      <c r="E32" s="58">
        <v>4</v>
      </c>
      <c r="F32" s="52" t="s">
        <v>206</v>
      </c>
      <c r="G32" s="58" t="s">
        <v>27</v>
      </c>
      <c r="H32" s="54">
        <v>0.05</v>
      </c>
      <c r="I32" s="73">
        <v>0.01</v>
      </c>
      <c r="J32" s="42">
        <f t="shared" si="1"/>
        <v>5</v>
      </c>
      <c r="K32" s="71">
        <f>'butir kegiatan'!I119</f>
        <v>0</v>
      </c>
      <c r="L32" s="72">
        <f t="shared" si="0"/>
        <v>0</v>
      </c>
      <c r="M32" s="72">
        <f t="shared" si="2"/>
        <v>0</v>
      </c>
    </row>
    <row r="33" spans="1:13" ht="63" x14ac:dyDescent="0.25">
      <c r="A33" s="55"/>
      <c r="B33" s="57"/>
      <c r="C33" s="64" t="s">
        <v>211</v>
      </c>
      <c r="D33" s="59" t="s">
        <v>212</v>
      </c>
      <c r="E33" s="58">
        <v>1</v>
      </c>
      <c r="F33" s="52" t="s">
        <v>213</v>
      </c>
      <c r="G33" s="58" t="s">
        <v>55</v>
      </c>
      <c r="H33" s="54">
        <v>9.9720238095238098E-2</v>
      </c>
      <c r="I33" s="73">
        <v>0.01</v>
      </c>
      <c r="J33" s="42">
        <f t="shared" si="1"/>
        <v>9.9720238095238098</v>
      </c>
      <c r="K33" s="71">
        <f>'butir kegiatan'!I123</f>
        <v>0</v>
      </c>
      <c r="L33" s="72">
        <f t="shared" si="0"/>
        <v>0</v>
      </c>
      <c r="M33" s="72">
        <f t="shared" si="2"/>
        <v>0</v>
      </c>
    </row>
    <row r="34" spans="1:13" ht="47.25" x14ac:dyDescent="0.25">
      <c r="A34" s="69"/>
      <c r="B34" s="70"/>
      <c r="C34" s="66"/>
      <c r="D34" s="68"/>
      <c r="E34" s="58">
        <v>10</v>
      </c>
      <c r="F34" s="52" t="s">
        <v>223</v>
      </c>
      <c r="G34" s="58" t="s">
        <v>224</v>
      </c>
      <c r="H34" s="54">
        <v>0.05</v>
      </c>
      <c r="I34" s="73">
        <v>0.01</v>
      </c>
      <c r="J34" s="42">
        <f t="shared" si="1"/>
        <v>5</v>
      </c>
      <c r="K34" s="71">
        <f>'butir kegiatan'!I132</f>
        <v>0</v>
      </c>
      <c r="L34" s="72">
        <f t="shared" si="0"/>
        <v>0</v>
      </c>
      <c r="M34" s="72">
        <f t="shared" si="2"/>
        <v>0</v>
      </c>
    </row>
    <row r="35" spans="1:13" ht="15.75" x14ac:dyDescent="0.25">
      <c r="J35" s="101" t="s">
        <v>23</v>
      </c>
      <c r="K35" s="102"/>
      <c r="L35" s="36">
        <f>SUM(L8:L34)</f>
        <v>0</v>
      </c>
      <c r="M35" s="103">
        <f>L35/L36</f>
        <v>0</v>
      </c>
    </row>
    <row r="36" spans="1:13" ht="15.75" x14ac:dyDescent="0.25">
      <c r="J36" s="105" t="s">
        <v>21</v>
      </c>
      <c r="K36" s="105"/>
      <c r="L36" s="41" t="s">
        <v>21</v>
      </c>
      <c r="M36" s="104"/>
    </row>
    <row r="37" spans="1:13" ht="15.75" x14ac:dyDescent="0.25">
      <c r="J37" s="106" t="s">
        <v>22</v>
      </c>
      <c r="K37" s="106"/>
      <c r="L37" s="106"/>
      <c r="M37" s="37">
        <f>ROUND(M35,0)</f>
        <v>0</v>
      </c>
    </row>
  </sheetData>
  <sheetProtection formatCells="0" formatColumns="0" formatRows="0"/>
  <mergeCells count="18">
    <mergeCell ref="A1:M1"/>
    <mergeCell ref="A2:M2"/>
    <mergeCell ref="A5:A6"/>
    <mergeCell ref="B5:B6"/>
    <mergeCell ref="C5:D6"/>
    <mergeCell ref="E5:F6"/>
    <mergeCell ref="G5:G6"/>
    <mergeCell ref="H5:H6"/>
    <mergeCell ref="J5:J6"/>
    <mergeCell ref="K5:K6"/>
    <mergeCell ref="L5:L6"/>
    <mergeCell ref="M5:M6"/>
    <mergeCell ref="A3:M3"/>
    <mergeCell ref="J35:K35"/>
    <mergeCell ref="M35:M36"/>
    <mergeCell ref="J36:K36"/>
    <mergeCell ref="J37:L37"/>
    <mergeCell ref="E7:F7"/>
  </mergeCells>
  <phoneticPr fontId="13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2A618-A9EF-45C0-BF29-8EC174A8C18A}">
  <dimension ref="A1:M53"/>
  <sheetViews>
    <sheetView topLeftCell="A46" zoomScale="60" zoomScaleNormal="60" workbookViewId="0">
      <selection activeCell="O50" sqref="O50"/>
    </sheetView>
  </sheetViews>
  <sheetFormatPr defaultColWidth="8.85546875" defaultRowHeight="15.75" x14ac:dyDescent="0.25"/>
  <cols>
    <col min="1" max="1" width="8.85546875" style="16" customWidth="1"/>
    <col min="2" max="2" width="24.7109375" style="8" customWidth="1"/>
    <col min="3" max="3" width="4.42578125" style="16" customWidth="1"/>
    <col min="4" max="4" width="23.28515625" style="8" customWidth="1"/>
    <col min="5" max="5" width="4.140625" style="8" customWidth="1"/>
    <col min="6" max="6" width="61.140625" style="8" customWidth="1"/>
    <col min="7" max="7" width="33.7109375" style="8" customWidth="1"/>
    <col min="8" max="8" width="18.140625" style="8" customWidth="1"/>
    <col min="9" max="9" width="18.140625" style="16" customWidth="1"/>
    <col min="10" max="10" width="21" style="8" customWidth="1"/>
    <col min="11" max="11" width="18.140625" style="8" customWidth="1"/>
    <col min="12" max="12" width="23.5703125" style="8" customWidth="1"/>
    <col min="13" max="13" width="17.28515625" style="1" customWidth="1"/>
    <col min="14" max="16384" width="8.85546875" style="1"/>
  </cols>
  <sheetData>
    <row r="1" spans="1:13" ht="16.899999999999999" customHeight="1" x14ac:dyDescent="0.25">
      <c r="A1" s="99" t="s">
        <v>33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ht="16.899999999999999" customHeight="1" x14ac:dyDescent="0.25">
      <c r="A2" s="99" t="s">
        <v>24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 ht="16.899999999999999" customHeight="1" x14ac:dyDescent="0.25">
      <c r="A3" s="99" t="s">
        <v>239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3" ht="16.899999999999999" customHeight="1" x14ac:dyDescent="0.25">
      <c r="A4" s="6"/>
      <c r="B4" s="12"/>
      <c r="C4" s="22"/>
      <c r="D4" s="12"/>
      <c r="E4" s="12"/>
      <c r="F4" s="12"/>
      <c r="G4" s="12"/>
      <c r="H4" s="12"/>
      <c r="I4" s="6"/>
      <c r="J4" s="12"/>
      <c r="K4" s="12"/>
      <c r="L4" s="12"/>
    </row>
    <row r="5" spans="1:13" s="7" customFormat="1" ht="31.5" customHeight="1" x14ac:dyDescent="0.25">
      <c r="A5" s="107" t="s">
        <v>3</v>
      </c>
      <c r="B5" s="107" t="s">
        <v>6</v>
      </c>
      <c r="C5" s="109" t="s">
        <v>10</v>
      </c>
      <c r="D5" s="110"/>
      <c r="E5" s="109" t="s">
        <v>11</v>
      </c>
      <c r="F5" s="110"/>
      <c r="G5" s="107" t="s">
        <v>8</v>
      </c>
      <c r="H5" s="100" t="s">
        <v>12</v>
      </c>
      <c r="I5" s="35" t="s">
        <v>13</v>
      </c>
      <c r="J5" s="100" t="s">
        <v>14</v>
      </c>
      <c r="K5" s="100" t="s">
        <v>15</v>
      </c>
      <c r="L5" s="100" t="s">
        <v>16</v>
      </c>
      <c r="M5" s="100" t="s">
        <v>17</v>
      </c>
    </row>
    <row r="6" spans="1:13" s="7" customFormat="1" ht="53.25" customHeight="1" x14ac:dyDescent="0.25">
      <c r="A6" s="108"/>
      <c r="B6" s="108"/>
      <c r="C6" s="111"/>
      <c r="D6" s="112"/>
      <c r="E6" s="111"/>
      <c r="F6" s="112"/>
      <c r="G6" s="108"/>
      <c r="H6" s="100"/>
      <c r="I6" s="35" t="s">
        <v>18</v>
      </c>
      <c r="J6" s="100"/>
      <c r="K6" s="100"/>
      <c r="L6" s="100"/>
      <c r="M6" s="100"/>
    </row>
    <row r="7" spans="1:13" s="7" customFormat="1" x14ac:dyDescent="0.25">
      <c r="A7" s="19">
        <v>1</v>
      </c>
      <c r="B7" s="21">
        <v>2</v>
      </c>
      <c r="C7" s="20"/>
      <c r="D7" s="20">
        <v>3</v>
      </c>
      <c r="E7" s="96">
        <v>4</v>
      </c>
      <c r="F7" s="97"/>
      <c r="G7" s="21">
        <v>5</v>
      </c>
      <c r="H7" s="34">
        <v>6</v>
      </c>
      <c r="I7" s="35">
        <v>7</v>
      </c>
      <c r="J7" s="34">
        <v>8</v>
      </c>
      <c r="K7" s="21">
        <v>9</v>
      </c>
      <c r="L7" s="34">
        <v>10</v>
      </c>
      <c r="M7" s="21">
        <v>11</v>
      </c>
    </row>
    <row r="8" spans="1:13" ht="50.45" customHeight="1" x14ac:dyDescent="0.25">
      <c r="A8" s="50" t="s">
        <v>5</v>
      </c>
      <c r="B8" s="56" t="s">
        <v>42</v>
      </c>
      <c r="C8" s="50" t="s">
        <v>7</v>
      </c>
      <c r="D8" s="56" t="s">
        <v>43</v>
      </c>
      <c r="E8" s="51">
        <v>4</v>
      </c>
      <c r="F8" s="52" t="s">
        <v>50</v>
      </c>
      <c r="G8" s="53" t="s">
        <v>51</v>
      </c>
      <c r="H8" s="54">
        <v>0.14000000000000001</v>
      </c>
      <c r="I8" s="83">
        <v>0.02</v>
      </c>
      <c r="J8" s="42">
        <f t="shared" ref="J8:J50" si="0">H8/I8</f>
        <v>7.0000000000000009</v>
      </c>
      <c r="K8" s="71">
        <f>'butir kegiatan'!I10</f>
        <v>0</v>
      </c>
      <c r="L8" s="72">
        <f>J8*K8</f>
        <v>0</v>
      </c>
      <c r="M8" s="72">
        <f>L8/1250</f>
        <v>0</v>
      </c>
    </row>
    <row r="9" spans="1:13" ht="53.45" customHeight="1" x14ac:dyDescent="0.25">
      <c r="A9" s="55"/>
      <c r="B9" s="57"/>
      <c r="C9" s="55"/>
      <c r="D9" s="57"/>
      <c r="E9" s="51">
        <v>6</v>
      </c>
      <c r="F9" s="52" t="s">
        <v>54</v>
      </c>
      <c r="G9" s="53" t="s">
        <v>55</v>
      </c>
      <c r="H9" s="54">
        <v>0.17012345679012345</v>
      </c>
      <c r="I9" s="83">
        <v>0.02</v>
      </c>
      <c r="J9" s="49">
        <f t="shared" si="0"/>
        <v>8.5061728395061724</v>
      </c>
      <c r="K9" s="71">
        <f>'butir kegiatan'!I12</f>
        <v>0</v>
      </c>
      <c r="L9" s="72">
        <f t="shared" ref="L9:L50" si="1">J9*K9</f>
        <v>0</v>
      </c>
      <c r="M9" s="72">
        <f t="shared" ref="M9:M50" si="2">L9/1250</f>
        <v>0</v>
      </c>
    </row>
    <row r="10" spans="1:13" ht="70.5" customHeight="1" x14ac:dyDescent="0.25">
      <c r="A10" s="55"/>
      <c r="B10" s="57"/>
      <c r="C10" s="55"/>
      <c r="D10" s="57"/>
      <c r="E10" s="51">
        <v>9</v>
      </c>
      <c r="F10" s="52" t="s">
        <v>59</v>
      </c>
      <c r="G10" s="53" t="s">
        <v>27</v>
      </c>
      <c r="H10" s="54">
        <v>0.06</v>
      </c>
      <c r="I10" s="83">
        <v>0.02</v>
      </c>
      <c r="J10" s="49">
        <f t="shared" si="0"/>
        <v>3</v>
      </c>
      <c r="K10" s="71">
        <f>'butir kegiatan'!I15</f>
        <v>0</v>
      </c>
      <c r="L10" s="72">
        <f t="shared" si="1"/>
        <v>0</v>
      </c>
      <c r="M10" s="72">
        <f t="shared" si="2"/>
        <v>0</v>
      </c>
    </row>
    <row r="11" spans="1:13" ht="84" customHeight="1" x14ac:dyDescent="0.25">
      <c r="A11" s="55"/>
      <c r="B11" s="57"/>
      <c r="C11" s="50" t="s">
        <v>60</v>
      </c>
      <c r="D11" s="56" t="s">
        <v>61</v>
      </c>
      <c r="E11" s="51">
        <v>3</v>
      </c>
      <c r="F11" s="52" t="s">
        <v>64</v>
      </c>
      <c r="G11" s="53" t="s">
        <v>53</v>
      </c>
      <c r="H11" s="54">
        <v>0.12</v>
      </c>
      <c r="I11" s="83">
        <v>0.02</v>
      </c>
      <c r="J11" s="49">
        <f t="shared" si="0"/>
        <v>6</v>
      </c>
      <c r="K11" s="71">
        <f>'butir kegiatan'!I18</f>
        <v>0</v>
      </c>
      <c r="L11" s="72">
        <f t="shared" si="1"/>
        <v>0</v>
      </c>
      <c r="M11" s="72">
        <f t="shared" si="2"/>
        <v>0</v>
      </c>
    </row>
    <row r="12" spans="1:13" ht="36.75" customHeight="1" x14ac:dyDescent="0.25">
      <c r="A12" s="55"/>
      <c r="B12" s="57"/>
      <c r="C12" s="55"/>
      <c r="D12" s="57"/>
      <c r="E12" s="51">
        <v>4</v>
      </c>
      <c r="F12" s="52" t="s">
        <v>65</v>
      </c>
      <c r="G12" s="53" t="s">
        <v>53</v>
      </c>
      <c r="H12" s="54">
        <v>0.1</v>
      </c>
      <c r="I12" s="83">
        <v>0.02</v>
      </c>
      <c r="J12" s="49">
        <f t="shared" si="0"/>
        <v>5</v>
      </c>
      <c r="K12" s="71">
        <f>'butir kegiatan'!I19</f>
        <v>0</v>
      </c>
      <c r="L12" s="72">
        <f t="shared" si="1"/>
        <v>0</v>
      </c>
      <c r="M12" s="72">
        <f t="shared" si="2"/>
        <v>0</v>
      </c>
    </row>
    <row r="13" spans="1:13" ht="33" customHeight="1" x14ac:dyDescent="0.25">
      <c r="A13" s="55"/>
      <c r="B13" s="57"/>
      <c r="C13" s="50" t="s">
        <v>69</v>
      </c>
      <c r="D13" s="56" t="s">
        <v>70</v>
      </c>
      <c r="E13" s="51">
        <v>1</v>
      </c>
      <c r="F13" s="52" t="s">
        <v>71</v>
      </c>
      <c r="G13" s="53" t="s">
        <v>72</v>
      </c>
      <c r="H13" s="54">
        <v>0.18121212121212121</v>
      </c>
      <c r="I13" s="83">
        <v>0.02</v>
      </c>
      <c r="J13" s="49">
        <f t="shared" si="0"/>
        <v>9.0606060606060606</v>
      </c>
      <c r="K13" s="71">
        <f>'butir kegiatan'!I23</f>
        <v>0</v>
      </c>
      <c r="L13" s="72">
        <f t="shared" si="1"/>
        <v>0</v>
      </c>
      <c r="M13" s="72">
        <f t="shared" si="2"/>
        <v>0</v>
      </c>
    </row>
    <row r="14" spans="1:13" ht="31.5" customHeight="1" x14ac:dyDescent="0.25">
      <c r="A14" s="55"/>
      <c r="B14" s="57"/>
      <c r="C14" s="55"/>
      <c r="D14" s="57"/>
      <c r="E14" s="51">
        <v>3</v>
      </c>
      <c r="F14" s="52" t="s">
        <v>74</v>
      </c>
      <c r="G14" s="53" t="s">
        <v>55</v>
      </c>
      <c r="H14" s="54">
        <v>0.12</v>
      </c>
      <c r="I14" s="83">
        <v>0.02</v>
      </c>
      <c r="J14" s="49">
        <f t="shared" si="0"/>
        <v>6</v>
      </c>
      <c r="K14" s="71">
        <f>'butir kegiatan'!I25</f>
        <v>0</v>
      </c>
      <c r="L14" s="72">
        <f t="shared" si="1"/>
        <v>0</v>
      </c>
      <c r="M14" s="72">
        <f t="shared" si="2"/>
        <v>0</v>
      </c>
    </row>
    <row r="15" spans="1:13" ht="31.5" x14ac:dyDescent="0.25">
      <c r="A15" s="55"/>
      <c r="B15" s="57"/>
      <c r="C15" s="55"/>
      <c r="D15" s="57"/>
      <c r="E15" s="51">
        <v>4</v>
      </c>
      <c r="F15" s="52" t="s">
        <v>75</v>
      </c>
      <c r="G15" s="58" t="s">
        <v>55</v>
      </c>
      <c r="H15" s="54">
        <v>0.12</v>
      </c>
      <c r="I15" s="83">
        <v>0.02</v>
      </c>
      <c r="J15" s="49">
        <f t="shared" si="0"/>
        <v>6</v>
      </c>
      <c r="K15" s="71">
        <f>'butir kegiatan'!I26</f>
        <v>0</v>
      </c>
      <c r="L15" s="72">
        <f t="shared" si="1"/>
        <v>0</v>
      </c>
      <c r="M15" s="72">
        <f t="shared" si="2"/>
        <v>0</v>
      </c>
    </row>
    <row r="16" spans="1:13" ht="47.25" x14ac:dyDescent="0.25">
      <c r="A16" s="55"/>
      <c r="B16" s="57"/>
      <c r="C16" s="55"/>
      <c r="D16" s="57"/>
      <c r="E16" s="51">
        <v>5</v>
      </c>
      <c r="F16" s="52" t="s">
        <v>76</v>
      </c>
      <c r="G16" s="53" t="s">
        <v>55</v>
      </c>
      <c r="H16" s="54">
        <v>0.1</v>
      </c>
      <c r="I16" s="83">
        <v>0.02</v>
      </c>
      <c r="J16" s="49">
        <f t="shared" si="0"/>
        <v>5</v>
      </c>
      <c r="K16" s="71">
        <f>'butir kegiatan'!I27</f>
        <v>0</v>
      </c>
      <c r="L16" s="72">
        <f t="shared" si="1"/>
        <v>0</v>
      </c>
      <c r="M16" s="72">
        <f t="shared" si="2"/>
        <v>0</v>
      </c>
    </row>
    <row r="17" spans="1:13" ht="40.5" customHeight="1" x14ac:dyDescent="0.25">
      <c r="A17" s="55"/>
      <c r="B17" s="57"/>
      <c r="C17" s="55"/>
      <c r="D17" s="57"/>
      <c r="E17" s="51">
        <v>7</v>
      </c>
      <c r="F17" s="52" t="s">
        <v>78</v>
      </c>
      <c r="G17" s="58" t="s">
        <v>47</v>
      </c>
      <c r="H17" s="54">
        <v>0.08</v>
      </c>
      <c r="I17" s="83">
        <v>0.02</v>
      </c>
      <c r="J17" s="49">
        <f t="shared" si="0"/>
        <v>4</v>
      </c>
      <c r="K17" s="71">
        <f>'butir kegiatan'!I29</f>
        <v>0</v>
      </c>
      <c r="L17" s="72">
        <f t="shared" si="1"/>
        <v>0</v>
      </c>
      <c r="M17" s="72">
        <f t="shared" si="2"/>
        <v>0</v>
      </c>
    </row>
    <row r="18" spans="1:13" ht="35.25" customHeight="1" x14ac:dyDescent="0.25">
      <c r="A18" s="55"/>
      <c r="B18" s="57"/>
      <c r="C18" s="55"/>
      <c r="D18" s="57"/>
      <c r="E18" s="51">
        <v>8</v>
      </c>
      <c r="F18" s="52" t="s">
        <v>79</v>
      </c>
      <c r="G18" s="58" t="s">
        <v>80</v>
      </c>
      <c r="H18" s="54">
        <v>0.2</v>
      </c>
      <c r="I18" s="83">
        <v>0.02</v>
      </c>
      <c r="J18" s="49">
        <f t="shared" si="0"/>
        <v>10</v>
      </c>
      <c r="K18" s="71">
        <f>'butir kegiatan'!I30</f>
        <v>0</v>
      </c>
      <c r="L18" s="72">
        <f t="shared" si="1"/>
        <v>0</v>
      </c>
      <c r="M18" s="72">
        <f t="shared" si="2"/>
        <v>0</v>
      </c>
    </row>
    <row r="19" spans="1:13" ht="63" x14ac:dyDescent="0.25">
      <c r="A19" s="55"/>
      <c r="B19" s="57"/>
      <c r="C19" s="50" t="s">
        <v>81</v>
      </c>
      <c r="D19" s="56" t="s">
        <v>82</v>
      </c>
      <c r="E19" s="51">
        <v>3</v>
      </c>
      <c r="F19" s="52" t="s">
        <v>86</v>
      </c>
      <c r="G19" s="58" t="s">
        <v>87</v>
      </c>
      <c r="H19" s="54">
        <v>0.1</v>
      </c>
      <c r="I19" s="83">
        <v>0.02</v>
      </c>
      <c r="J19" s="49">
        <f t="shared" si="0"/>
        <v>5</v>
      </c>
      <c r="K19" s="71">
        <f>'butir kegiatan'!I33</f>
        <v>0</v>
      </c>
      <c r="L19" s="72">
        <f t="shared" si="1"/>
        <v>0</v>
      </c>
      <c r="M19" s="72">
        <f t="shared" si="2"/>
        <v>0</v>
      </c>
    </row>
    <row r="20" spans="1:13" ht="31.5" x14ac:dyDescent="0.25">
      <c r="A20" s="55"/>
      <c r="B20" s="57"/>
      <c r="C20" s="55"/>
      <c r="D20" s="57"/>
      <c r="E20" s="51">
        <v>4</v>
      </c>
      <c r="F20" s="52" t="s">
        <v>88</v>
      </c>
      <c r="G20" s="58" t="s">
        <v>89</v>
      </c>
      <c r="H20" s="54">
        <v>0.20194444444444443</v>
      </c>
      <c r="I20" s="83">
        <v>0.02</v>
      </c>
      <c r="J20" s="49">
        <f t="shared" si="0"/>
        <v>10.097222222222221</v>
      </c>
      <c r="K20" s="71">
        <f>'butir kegiatan'!I34</f>
        <v>0</v>
      </c>
      <c r="L20" s="72">
        <f t="shared" si="1"/>
        <v>0</v>
      </c>
      <c r="M20" s="72">
        <f t="shared" si="2"/>
        <v>0</v>
      </c>
    </row>
    <row r="21" spans="1:13" ht="47.25" x14ac:dyDescent="0.25">
      <c r="A21" s="55"/>
      <c r="B21" s="57"/>
      <c r="C21" s="55"/>
      <c r="D21" s="57"/>
      <c r="E21" s="51">
        <v>8</v>
      </c>
      <c r="F21" s="52" t="s">
        <v>94</v>
      </c>
      <c r="G21" s="53" t="s">
        <v>47</v>
      </c>
      <c r="H21" s="54">
        <v>0.06</v>
      </c>
      <c r="I21" s="83">
        <v>0.02</v>
      </c>
      <c r="J21" s="49">
        <f t="shared" si="0"/>
        <v>3</v>
      </c>
      <c r="K21" s="71">
        <f>'butir kegiatan'!I38</f>
        <v>0</v>
      </c>
      <c r="L21" s="72">
        <f t="shared" si="1"/>
        <v>0</v>
      </c>
      <c r="M21" s="72">
        <f t="shared" si="2"/>
        <v>0</v>
      </c>
    </row>
    <row r="22" spans="1:13" ht="47.25" x14ac:dyDescent="0.25">
      <c r="A22" s="55"/>
      <c r="B22" s="57"/>
      <c r="C22" s="55"/>
      <c r="D22" s="57"/>
      <c r="E22" s="51">
        <v>10</v>
      </c>
      <c r="F22" s="52" t="s">
        <v>96</v>
      </c>
      <c r="G22" s="58" t="s">
        <v>27</v>
      </c>
      <c r="H22" s="54">
        <v>0.08</v>
      </c>
      <c r="I22" s="83">
        <v>0.02</v>
      </c>
      <c r="J22" s="49">
        <f t="shared" si="0"/>
        <v>4</v>
      </c>
      <c r="K22" s="71">
        <f>'butir kegiatan'!I40</f>
        <v>0</v>
      </c>
      <c r="L22" s="72">
        <f t="shared" si="1"/>
        <v>0</v>
      </c>
      <c r="M22" s="72">
        <f t="shared" si="2"/>
        <v>0</v>
      </c>
    </row>
    <row r="23" spans="1:13" ht="31.5" x14ac:dyDescent="0.25">
      <c r="A23" s="55"/>
      <c r="B23" s="57"/>
      <c r="C23" s="55"/>
      <c r="D23" s="57"/>
      <c r="E23" s="51">
        <v>14</v>
      </c>
      <c r="F23" s="52" t="s">
        <v>101</v>
      </c>
      <c r="G23" s="58" t="s">
        <v>27</v>
      </c>
      <c r="H23" s="54">
        <v>9.3888888888888897E-2</v>
      </c>
      <c r="I23" s="83">
        <v>0.02</v>
      </c>
      <c r="J23" s="49">
        <f t="shared" si="0"/>
        <v>4.6944444444444446</v>
      </c>
      <c r="K23" s="71">
        <f>'butir kegiatan'!I44</f>
        <v>0</v>
      </c>
      <c r="L23" s="72">
        <f t="shared" si="1"/>
        <v>0</v>
      </c>
      <c r="M23" s="72">
        <f t="shared" si="2"/>
        <v>0</v>
      </c>
    </row>
    <row r="24" spans="1:13" ht="47.25" x14ac:dyDescent="0.25">
      <c r="A24" s="55"/>
      <c r="B24" s="57"/>
      <c r="C24" s="55"/>
      <c r="D24" s="57"/>
      <c r="E24" s="51">
        <v>15</v>
      </c>
      <c r="F24" s="52" t="s">
        <v>102</v>
      </c>
      <c r="G24" s="58" t="s">
        <v>103</v>
      </c>
      <c r="H24" s="54">
        <v>0.16</v>
      </c>
      <c r="I24" s="83">
        <v>0.02</v>
      </c>
      <c r="J24" s="49">
        <f t="shared" si="0"/>
        <v>8</v>
      </c>
      <c r="K24" s="71">
        <f>'butir kegiatan'!I45</f>
        <v>0</v>
      </c>
      <c r="L24" s="72">
        <f t="shared" si="1"/>
        <v>0</v>
      </c>
      <c r="M24" s="72">
        <f t="shared" si="2"/>
        <v>0</v>
      </c>
    </row>
    <row r="25" spans="1:13" ht="31.5" x14ac:dyDescent="0.25">
      <c r="A25" s="55"/>
      <c r="B25" s="57"/>
      <c r="C25" s="55"/>
      <c r="D25" s="57"/>
      <c r="E25" s="51">
        <v>18</v>
      </c>
      <c r="F25" s="52" t="s">
        <v>107</v>
      </c>
      <c r="G25" s="53" t="s">
        <v>27</v>
      </c>
      <c r="H25" s="54">
        <v>0.06</v>
      </c>
      <c r="I25" s="83">
        <v>0.02</v>
      </c>
      <c r="J25" s="49">
        <f t="shared" si="0"/>
        <v>3</v>
      </c>
      <c r="K25" s="71">
        <f>'butir kegiatan'!I48</f>
        <v>0</v>
      </c>
      <c r="L25" s="72">
        <f t="shared" si="1"/>
        <v>0</v>
      </c>
      <c r="M25" s="72">
        <f t="shared" si="2"/>
        <v>0</v>
      </c>
    </row>
    <row r="26" spans="1:13" ht="31.5" x14ac:dyDescent="0.25">
      <c r="A26" s="55"/>
      <c r="B26" s="57"/>
      <c r="C26" s="55"/>
      <c r="D26" s="57"/>
      <c r="E26" s="51">
        <v>20</v>
      </c>
      <c r="F26" s="59" t="s">
        <v>110</v>
      </c>
      <c r="G26" s="60" t="s">
        <v>53</v>
      </c>
      <c r="H26" s="54">
        <v>6.5000000000000002E-2</v>
      </c>
      <c r="I26" s="83">
        <v>0.02</v>
      </c>
      <c r="J26" s="49">
        <f t="shared" si="0"/>
        <v>3.25</v>
      </c>
      <c r="K26" s="71">
        <f>'butir kegiatan'!I50</f>
        <v>0</v>
      </c>
      <c r="L26" s="72">
        <f t="shared" si="1"/>
        <v>0</v>
      </c>
      <c r="M26" s="72">
        <f t="shared" si="2"/>
        <v>0</v>
      </c>
    </row>
    <row r="27" spans="1:13" x14ac:dyDescent="0.25">
      <c r="A27" s="55"/>
      <c r="B27" s="57"/>
      <c r="C27" s="55"/>
      <c r="D27" s="57"/>
      <c r="E27" s="51">
        <v>21</v>
      </c>
      <c r="F27" s="52" t="s">
        <v>111</v>
      </c>
      <c r="G27" s="53" t="s">
        <v>112</v>
      </c>
      <c r="H27" s="54">
        <v>2.8333333333333335E-2</v>
      </c>
      <c r="I27" s="83">
        <v>0.02</v>
      </c>
      <c r="J27" s="49">
        <f t="shared" si="0"/>
        <v>1.4166666666666667</v>
      </c>
      <c r="K27" s="71">
        <f>'butir kegiatan'!I51</f>
        <v>0</v>
      </c>
      <c r="L27" s="72">
        <f t="shared" si="1"/>
        <v>0</v>
      </c>
      <c r="M27" s="72">
        <f t="shared" si="2"/>
        <v>0</v>
      </c>
    </row>
    <row r="28" spans="1:13" x14ac:dyDescent="0.25">
      <c r="A28" s="55"/>
      <c r="B28" s="57"/>
      <c r="C28" s="55"/>
      <c r="D28" s="57"/>
      <c r="E28" s="51">
        <v>23</v>
      </c>
      <c r="F28" s="52" t="s">
        <v>115</v>
      </c>
      <c r="G28" s="53" t="s">
        <v>109</v>
      </c>
      <c r="H28" s="54">
        <v>3.6666666666666667E-2</v>
      </c>
      <c r="I28" s="83">
        <v>0.02</v>
      </c>
      <c r="J28" s="49">
        <f t="shared" si="0"/>
        <v>1.8333333333333333</v>
      </c>
      <c r="K28" s="71">
        <f>'butir kegiatan'!I53</f>
        <v>0</v>
      </c>
      <c r="L28" s="72">
        <f t="shared" si="1"/>
        <v>0</v>
      </c>
      <c r="M28" s="72">
        <f t="shared" si="2"/>
        <v>0</v>
      </c>
    </row>
    <row r="29" spans="1:13" ht="47.25" x14ac:dyDescent="0.25">
      <c r="A29" s="55"/>
      <c r="B29" s="57"/>
      <c r="C29" s="55"/>
      <c r="D29" s="57"/>
      <c r="E29" s="51">
        <v>2</v>
      </c>
      <c r="F29" s="52" t="s">
        <v>123</v>
      </c>
      <c r="G29" s="53" t="s">
        <v>109</v>
      </c>
      <c r="H29" s="54">
        <v>0.14000000000000001</v>
      </c>
      <c r="I29" s="83">
        <v>0.02</v>
      </c>
      <c r="J29" s="49">
        <f t="shared" si="0"/>
        <v>7.0000000000000009</v>
      </c>
      <c r="K29" s="71">
        <f>'butir kegiatan'!I59</f>
        <v>0</v>
      </c>
      <c r="L29" s="72">
        <f t="shared" si="1"/>
        <v>0</v>
      </c>
      <c r="M29" s="72">
        <f t="shared" si="2"/>
        <v>0</v>
      </c>
    </row>
    <row r="30" spans="1:13" x14ac:dyDescent="0.25">
      <c r="A30" s="55"/>
      <c r="B30" s="57"/>
      <c r="C30" s="55"/>
      <c r="D30" s="57"/>
      <c r="E30" s="51">
        <v>5</v>
      </c>
      <c r="F30" s="52" t="s">
        <v>128</v>
      </c>
      <c r="G30" s="53" t="s">
        <v>53</v>
      </c>
      <c r="H30" s="54">
        <v>0.11220202020202022</v>
      </c>
      <c r="I30" s="83">
        <v>0.02</v>
      </c>
      <c r="J30" s="49">
        <f t="shared" si="0"/>
        <v>5.6101010101010109</v>
      </c>
      <c r="K30" s="71">
        <f>'butir kegiatan'!I62</f>
        <v>0</v>
      </c>
      <c r="L30" s="72">
        <f t="shared" si="1"/>
        <v>0</v>
      </c>
      <c r="M30" s="72">
        <f t="shared" si="2"/>
        <v>0</v>
      </c>
    </row>
    <row r="31" spans="1:13" x14ac:dyDescent="0.25">
      <c r="A31" s="55"/>
      <c r="B31" s="57"/>
      <c r="C31" s="55"/>
      <c r="D31" s="57"/>
      <c r="E31" s="51">
        <v>10</v>
      </c>
      <c r="F31" s="52" t="s">
        <v>134</v>
      </c>
      <c r="G31" s="53" t="s">
        <v>135</v>
      </c>
      <c r="H31" s="54">
        <v>0.16944444444444443</v>
      </c>
      <c r="I31" s="83">
        <v>0.02</v>
      </c>
      <c r="J31" s="49">
        <f t="shared" si="0"/>
        <v>8.4722222222222214</v>
      </c>
      <c r="K31" s="71">
        <f>'butir kegiatan'!I67</f>
        <v>0</v>
      </c>
      <c r="L31" s="72">
        <f t="shared" si="1"/>
        <v>0</v>
      </c>
      <c r="M31" s="72">
        <f t="shared" si="2"/>
        <v>0</v>
      </c>
    </row>
    <row r="32" spans="1:13" ht="63" x14ac:dyDescent="0.25">
      <c r="A32" s="55"/>
      <c r="B32" s="57"/>
      <c r="C32" s="55"/>
      <c r="D32" s="57"/>
      <c r="E32" s="51">
        <v>14</v>
      </c>
      <c r="F32" s="52" t="s">
        <v>141</v>
      </c>
      <c r="G32" s="53" t="s">
        <v>53</v>
      </c>
      <c r="H32" s="54">
        <v>0.1</v>
      </c>
      <c r="I32" s="83">
        <v>0.02</v>
      </c>
      <c r="J32" s="49">
        <f t="shared" si="0"/>
        <v>5</v>
      </c>
      <c r="K32" s="71">
        <f>'butir kegiatan'!I71</f>
        <v>0</v>
      </c>
      <c r="L32" s="72">
        <f t="shared" si="1"/>
        <v>0</v>
      </c>
      <c r="M32" s="72">
        <f t="shared" si="2"/>
        <v>0</v>
      </c>
    </row>
    <row r="33" spans="1:13" ht="78.75" x14ac:dyDescent="0.25">
      <c r="A33" s="55"/>
      <c r="B33" s="57"/>
      <c r="C33" s="55"/>
      <c r="D33" s="57"/>
      <c r="E33" s="51">
        <v>15</v>
      </c>
      <c r="F33" s="52" t="s">
        <v>142</v>
      </c>
      <c r="G33" s="53" t="s">
        <v>143</v>
      </c>
      <c r="H33" s="54">
        <v>0.12</v>
      </c>
      <c r="I33" s="83">
        <v>0.02</v>
      </c>
      <c r="J33" s="49">
        <f t="shared" si="0"/>
        <v>6</v>
      </c>
      <c r="K33" s="71">
        <f>'butir kegiatan'!I72</f>
        <v>0</v>
      </c>
      <c r="L33" s="72">
        <f t="shared" si="1"/>
        <v>0</v>
      </c>
      <c r="M33" s="72">
        <f t="shared" si="2"/>
        <v>0</v>
      </c>
    </row>
    <row r="34" spans="1:13" ht="31.5" x14ac:dyDescent="0.25">
      <c r="A34" s="55"/>
      <c r="B34" s="57"/>
      <c r="C34" s="55"/>
      <c r="D34" s="57"/>
      <c r="E34" s="51">
        <v>17</v>
      </c>
      <c r="F34" s="52" t="s">
        <v>145</v>
      </c>
      <c r="G34" s="53" t="s">
        <v>55</v>
      </c>
      <c r="H34" s="54">
        <v>0.08</v>
      </c>
      <c r="I34" s="83">
        <v>0.02</v>
      </c>
      <c r="J34" s="49">
        <f t="shared" si="0"/>
        <v>4</v>
      </c>
      <c r="K34" s="71">
        <f>'butir kegiatan'!I74</f>
        <v>0</v>
      </c>
      <c r="L34" s="72">
        <f t="shared" si="1"/>
        <v>0</v>
      </c>
      <c r="M34" s="72">
        <f t="shared" si="2"/>
        <v>0</v>
      </c>
    </row>
    <row r="35" spans="1:13" x14ac:dyDescent="0.25">
      <c r="A35" s="55"/>
      <c r="B35" s="57"/>
      <c r="C35" s="55"/>
      <c r="D35" s="57"/>
      <c r="E35" s="51">
        <v>18</v>
      </c>
      <c r="F35" s="52" t="s">
        <v>146</v>
      </c>
      <c r="G35" s="53" t="s">
        <v>147</v>
      </c>
      <c r="H35" s="54">
        <v>0.1</v>
      </c>
      <c r="I35" s="83">
        <v>0.02</v>
      </c>
      <c r="J35" s="49">
        <f t="shared" si="0"/>
        <v>5</v>
      </c>
      <c r="K35" s="71">
        <f>'butir kegiatan'!I75</f>
        <v>0</v>
      </c>
      <c r="L35" s="72">
        <f t="shared" si="1"/>
        <v>0</v>
      </c>
      <c r="M35" s="72">
        <f t="shared" si="2"/>
        <v>0</v>
      </c>
    </row>
    <row r="36" spans="1:13" ht="47.25" x14ac:dyDescent="0.25">
      <c r="A36" s="55"/>
      <c r="B36" s="57"/>
      <c r="C36" s="50" t="s">
        <v>150</v>
      </c>
      <c r="D36" s="56" t="s">
        <v>151</v>
      </c>
      <c r="E36" s="51">
        <v>2</v>
      </c>
      <c r="F36" s="52" t="s">
        <v>154</v>
      </c>
      <c r="G36" s="53" t="s">
        <v>155</v>
      </c>
      <c r="H36" s="54">
        <v>0.1</v>
      </c>
      <c r="I36" s="83">
        <v>0.02</v>
      </c>
      <c r="J36" s="49">
        <f t="shared" si="0"/>
        <v>5</v>
      </c>
      <c r="K36" s="71">
        <f>'butir kegiatan'!I78</f>
        <v>0</v>
      </c>
      <c r="L36" s="72">
        <f t="shared" si="1"/>
        <v>0</v>
      </c>
      <c r="M36" s="72">
        <f t="shared" si="2"/>
        <v>0</v>
      </c>
    </row>
    <row r="37" spans="1:13" ht="47.25" x14ac:dyDescent="0.25">
      <c r="A37" s="55"/>
      <c r="B37" s="57"/>
      <c r="C37" s="55"/>
      <c r="D37" s="57"/>
      <c r="E37" s="51">
        <v>3</v>
      </c>
      <c r="F37" s="52" t="s">
        <v>156</v>
      </c>
      <c r="G37" s="53" t="s">
        <v>157</v>
      </c>
      <c r="H37" s="54">
        <v>0.16</v>
      </c>
      <c r="I37" s="83">
        <v>0.02</v>
      </c>
      <c r="J37" s="49">
        <f t="shared" si="0"/>
        <v>8</v>
      </c>
      <c r="K37" s="71">
        <f>'butir kegiatan'!I79</f>
        <v>0</v>
      </c>
      <c r="L37" s="72">
        <f t="shared" si="1"/>
        <v>0</v>
      </c>
      <c r="M37" s="72">
        <f t="shared" si="2"/>
        <v>0</v>
      </c>
    </row>
    <row r="38" spans="1:13" ht="31.5" x14ac:dyDescent="0.25">
      <c r="A38" s="55"/>
      <c r="B38" s="57"/>
      <c r="C38" s="55"/>
      <c r="D38" s="57"/>
      <c r="E38" s="51">
        <v>11</v>
      </c>
      <c r="F38" s="52" t="s">
        <v>167</v>
      </c>
      <c r="G38" s="58" t="s">
        <v>55</v>
      </c>
      <c r="H38" s="54">
        <v>0.14673015873015874</v>
      </c>
      <c r="I38" s="83">
        <v>0.02</v>
      </c>
      <c r="J38" s="49">
        <f t="shared" si="0"/>
        <v>7.3365079365079371</v>
      </c>
      <c r="K38" s="71">
        <f>'butir kegiatan'!I87</f>
        <v>0</v>
      </c>
      <c r="L38" s="72">
        <f t="shared" si="1"/>
        <v>0</v>
      </c>
      <c r="M38" s="72">
        <f t="shared" si="2"/>
        <v>0</v>
      </c>
    </row>
    <row r="39" spans="1:13" x14ac:dyDescent="0.25">
      <c r="A39" s="55"/>
      <c r="B39" s="57"/>
      <c r="C39" s="55"/>
      <c r="D39" s="57"/>
      <c r="E39" s="51">
        <v>12</v>
      </c>
      <c r="F39" s="52" t="s">
        <v>168</v>
      </c>
      <c r="G39" s="58" t="s">
        <v>155</v>
      </c>
      <c r="H39" s="54">
        <v>0.1</v>
      </c>
      <c r="I39" s="83">
        <v>0.02</v>
      </c>
      <c r="J39" s="49">
        <f t="shared" si="0"/>
        <v>5</v>
      </c>
      <c r="K39" s="71">
        <f>'butir kegiatan'!I88</f>
        <v>0</v>
      </c>
      <c r="L39" s="72">
        <f t="shared" si="1"/>
        <v>0</v>
      </c>
      <c r="M39" s="72">
        <f t="shared" si="2"/>
        <v>0</v>
      </c>
    </row>
    <row r="40" spans="1:13" ht="31.5" x14ac:dyDescent="0.25">
      <c r="A40" s="55"/>
      <c r="B40" s="57"/>
      <c r="C40" s="55"/>
      <c r="D40" s="57"/>
      <c r="E40" s="51">
        <v>17</v>
      </c>
      <c r="F40" s="52" t="s">
        <v>175</v>
      </c>
      <c r="G40" s="58" t="s">
        <v>27</v>
      </c>
      <c r="H40" s="54">
        <v>8.2037037037037047E-2</v>
      </c>
      <c r="I40" s="83">
        <v>0.02</v>
      </c>
      <c r="J40" s="49">
        <f t="shared" si="0"/>
        <v>4.1018518518518521</v>
      </c>
      <c r="K40" s="71">
        <f>'butir kegiatan'!I93</f>
        <v>0</v>
      </c>
      <c r="L40" s="72">
        <f t="shared" si="1"/>
        <v>0</v>
      </c>
      <c r="M40" s="72">
        <f t="shared" si="2"/>
        <v>0</v>
      </c>
    </row>
    <row r="41" spans="1:13" ht="31.5" x14ac:dyDescent="0.25">
      <c r="A41" s="55"/>
      <c r="B41" s="57"/>
      <c r="C41" s="55"/>
      <c r="D41" s="57"/>
      <c r="E41" s="51">
        <v>19</v>
      </c>
      <c r="F41" s="52" t="s">
        <v>177</v>
      </c>
      <c r="G41" s="58" t="s">
        <v>27</v>
      </c>
      <c r="H41" s="54">
        <v>0.16</v>
      </c>
      <c r="I41" s="83">
        <v>0.02</v>
      </c>
      <c r="J41" s="49">
        <f t="shared" si="0"/>
        <v>8</v>
      </c>
      <c r="K41" s="71">
        <f>'butir kegiatan'!I95</f>
        <v>0</v>
      </c>
      <c r="L41" s="72">
        <f t="shared" si="1"/>
        <v>0</v>
      </c>
      <c r="M41" s="72">
        <f t="shared" si="2"/>
        <v>0</v>
      </c>
    </row>
    <row r="42" spans="1:13" ht="31.5" x14ac:dyDescent="0.25">
      <c r="A42" s="55"/>
      <c r="B42" s="57"/>
      <c r="C42" s="55"/>
      <c r="D42" s="57"/>
      <c r="E42" s="51">
        <v>20</v>
      </c>
      <c r="F42" s="52" t="s">
        <v>178</v>
      </c>
      <c r="G42" s="58" t="s">
        <v>47</v>
      </c>
      <c r="H42" s="54">
        <v>0.1</v>
      </c>
      <c r="I42" s="83">
        <v>0.02</v>
      </c>
      <c r="J42" s="49">
        <f t="shared" si="0"/>
        <v>5</v>
      </c>
      <c r="K42" s="71">
        <f>'butir kegiatan'!I96</f>
        <v>0</v>
      </c>
      <c r="L42" s="72">
        <f t="shared" si="1"/>
        <v>0</v>
      </c>
      <c r="M42" s="72">
        <f t="shared" si="2"/>
        <v>0</v>
      </c>
    </row>
    <row r="43" spans="1:13" ht="31.5" x14ac:dyDescent="0.25">
      <c r="A43" s="55"/>
      <c r="B43" s="57"/>
      <c r="C43" s="55"/>
      <c r="D43" s="57"/>
      <c r="E43" s="51">
        <v>21</v>
      </c>
      <c r="F43" s="52" t="s">
        <v>179</v>
      </c>
      <c r="G43" s="58" t="s">
        <v>27</v>
      </c>
      <c r="H43" s="54">
        <v>0.06</v>
      </c>
      <c r="I43" s="83">
        <v>0.02</v>
      </c>
      <c r="J43" s="49">
        <f t="shared" si="0"/>
        <v>3</v>
      </c>
      <c r="K43" s="71">
        <f>'butir kegiatan'!I97</f>
        <v>0</v>
      </c>
      <c r="L43" s="72">
        <f t="shared" si="1"/>
        <v>0</v>
      </c>
      <c r="M43" s="72">
        <f t="shared" si="2"/>
        <v>0</v>
      </c>
    </row>
    <row r="44" spans="1:13" ht="47.25" x14ac:dyDescent="0.25">
      <c r="A44" s="55"/>
      <c r="B44" s="57"/>
      <c r="C44" s="55"/>
      <c r="D44" s="57"/>
      <c r="E44" s="51">
        <v>25</v>
      </c>
      <c r="F44" s="52" t="s">
        <v>184</v>
      </c>
      <c r="G44" s="58" t="s">
        <v>47</v>
      </c>
      <c r="H44" s="54">
        <v>0.1</v>
      </c>
      <c r="I44" s="83">
        <v>0.02</v>
      </c>
      <c r="J44" s="49">
        <f t="shared" si="0"/>
        <v>5</v>
      </c>
      <c r="K44" s="71">
        <f>'butir kegiatan'!I101</f>
        <v>0</v>
      </c>
      <c r="L44" s="72">
        <f t="shared" si="1"/>
        <v>0</v>
      </c>
      <c r="M44" s="72">
        <f t="shared" si="2"/>
        <v>0</v>
      </c>
    </row>
    <row r="45" spans="1:13" x14ac:dyDescent="0.25">
      <c r="A45" s="55"/>
      <c r="B45" s="57"/>
      <c r="C45" s="55"/>
      <c r="D45" s="57"/>
      <c r="E45" s="51">
        <v>34</v>
      </c>
      <c r="F45" s="52" t="s">
        <v>193</v>
      </c>
      <c r="G45" s="58" t="s">
        <v>55</v>
      </c>
      <c r="H45" s="54">
        <v>0.18</v>
      </c>
      <c r="I45" s="83">
        <v>0.02</v>
      </c>
      <c r="J45" s="49">
        <f t="shared" si="0"/>
        <v>9</v>
      </c>
      <c r="K45" s="71">
        <f>'butir kegiatan'!I110</f>
        <v>0</v>
      </c>
      <c r="L45" s="72">
        <f t="shared" si="1"/>
        <v>0</v>
      </c>
      <c r="M45" s="72">
        <f t="shared" si="2"/>
        <v>0</v>
      </c>
    </row>
    <row r="46" spans="1:13" ht="47.25" x14ac:dyDescent="0.25">
      <c r="A46" s="55"/>
      <c r="B46" s="57"/>
      <c r="C46" s="59" t="s">
        <v>201</v>
      </c>
      <c r="D46" s="59" t="s">
        <v>202</v>
      </c>
      <c r="E46" s="58">
        <v>2</v>
      </c>
      <c r="F46" s="52" t="s">
        <v>204</v>
      </c>
      <c r="G46" s="58" t="s">
        <v>53</v>
      </c>
      <c r="H46" s="54">
        <v>0.1</v>
      </c>
      <c r="I46" s="83">
        <v>0.02</v>
      </c>
      <c r="J46" s="49">
        <f t="shared" si="0"/>
        <v>5</v>
      </c>
      <c r="K46" s="71">
        <f>'butir kegiatan'!I117</f>
        <v>0</v>
      </c>
      <c r="L46" s="72">
        <f t="shared" si="1"/>
        <v>0</v>
      </c>
      <c r="M46" s="72">
        <f t="shared" si="2"/>
        <v>0</v>
      </c>
    </row>
    <row r="47" spans="1:13" ht="47.25" x14ac:dyDescent="0.25">
      <c r="A47" s="55"/>
      <c r="B47" s="57"/>
      <c r="C47" s="67"/>
      <c r="D47" s="67"/>
      <c r="E47" s="58">
        <v>5</v>
      </c>
      <c r="F47" s="52" t="s">
        <v>207</v>
      </c>
      <c r="G47" s="58" t="s">
        <v>27</v>
      </c>
      <c r="H47" s="54">
        <v>7.7333333333333337E-2</v>
      </c>
      <c r="I47" s="83">
        <v>0.02</v>
      </c>
      <c r="J47" s="49">
        <f t="shared" si="0"/>
        <v>3.8666666666666667</v>
      </c>
      <c r="K47" s="71">
        <f>'butir kegiatan'!I120</f>
        <v>0</v>
      </c>
      <c r="L47" s="72">
        <f t="shared" si="1"/>
        <v>0</v>
      </c>
      <c r="M47" s="72">
        <f t="shared" si="2"/>
        <v>0</v>
      </c>
    </row>
    <row r="48" spans="1:13" x14ac:dyDescent="0.25">
      <c r="A48" s="55"/>
      <c r="B48" s="57"/>
      <c r="C48" s="68"/>
      <c r="D48" s="68"/>
      <c r="E48" s="58">
        <v>7</v>
      </c>
      <c r="F48" s="52" t="s">
        <v>209</v>
      </c>
      <c r="G48" s="58" t="s">
        <v>210</v>
      </c>
      <c r="H48" s="54">
        <v>0.1</v>
      </c>
      <c r="I48" s="83">
        <v>0.02</v>
      </c>
      <c r="J48" s="49">
        <f t="shared" si="0"/>
        <v>5</v>
      </c>
      <c r="K48" s="71">
        <f>'butir kegiatan'!I122</f>
        <v>0</v>
      </c>
      <c r="L48" s="72">
        <f t="shared" si="1"/>
        <v>0</v>
      </c>
      <c r="M48" s="72">
        <f t="shared" si="2"/>
        <v>0</v>
      </c>
    </row>
    <row r="49" spans="1:13" ht="110.25" x14ac:dyDescent="0.25">
      <c r="A49" s="55"/>
      <c r="B49" s="57"/>
      <c r="C49" s="64" t="s">
        <v>211</v>
      </c>
      <c r="D49" s="59" t="s">
        <v>212</v>
      </c>
      <c r="E49" s="58">
        <v>6</v>
      </c>
      <c r="F49" s="52" t="s">
        <v>219</v>
      </c>
      <c r="G49" s="58" t="s">
        <v>27</v>
      </c>
      <c r="H49" s="54">
        <v>0.1</v>
      </c>
      <c r="I49" s="83">
        <v>0.02</v>
      </c>
      <c r="J49" s="49">
        <f t="shared" si="0"/>
        <v>5</v>
      </c>
      <c r="K49" s="71">
        <f>'butir kegiatan'!I128</f>
        <v>0</v>
      </c>
      <c r="L49" s="72">
        <f t="shared" si="1"/>
        <v>0</v>
      </c>
      <c r="M49" s="72">
        <f t="shared" si="2"/>
        <v>0</v>
      </c>
    </row>
    <row r="50" spans="1:13" ht="63" x14ac:dyDescent="0.25">
      <c r="A50" s="69"/>
      <c r="B50" s="70"/>
      <c r="C50" s="66"/>
      <c r="D50" s="68"/>
      <c r="E50" s="58">
        <v>11</v>
      </c>
      <c r="F50" s="52" t="s">
        <v>225</v>
      </c>
      <c r="G50" s="58" t="s">
        <v>226</v>
      </c>
      <c r="H50" s="54">
        <v>0.10920634920634922</v>
      </c>
      <c r="I50" s="83">
        <v>0.02</v>
      </c>
      <c r="J50" s="49">
        <f t="shared" si="0"/>
        <v>5.4603174603174613</v>
      </c>
      <c r="K50" s="71">
        <f>'butir kegiatan'!I133</f>
        <v>0</v>
      </c>
      <c r="L50" s="72">
        <f t="shared" si="1"/>
        <v>0</v>
      </c>
      <c r="M50" s="72">
        <f t="shared" si="2"/>
        <v>0</v>
      </c>
    </row>
    <row r="51" spans="1:13" x14ac:dyDescent="0.25">
      <c r="A51"/>
      <c r="B51"/>
      <c r="C51"/>
      <c r="D51"/>
      <c r="E51" s="46"/>
      <c r="F51"/>
      <c r="G51"/>
      <c r="H51"/>
      <c r="I51" s="45"/>
      <c r="J51" s="101" t="s">
        <v>23</v>
      </c>
      <c r="K51" s="102"/>
      <c r="L51" s="36">
        <f>SUM(L45:L50)</f>
        <v>0</v>
      </c>
      <c r="M51" s="103">
        <f>L51/L52</f>
        <v>0</v>
      </c>
    </row>
    <row r="52" spans="1:13" x14ac:dyDescent="0.25">
      <c r="A52"/>
      <c r="B52"/>
      <c r="C52"/>
      <c r="D52"/>
      <c r="E52" s="46"/>
      <c r="F52"/>
      <c r="G52"/>
      <c r="H52"/>
      <c r="I52" s="45"/>
      <c r="J52" s="105" t="s">
        <v>21</v>
      </c>
      <c r="K52" s="105"/>
      <c r="L52" s="41" t="s">
        <v>21</v>
      </c>
      <c r="M52" s="104"/>
    </row>
    <row r="53" spans="1:13" x14ac:dyDescent="0.25">
      <c r="A53"/>
      <c r="B53"/>
      <c r="C53"/>
      <c r="D53"/>
      <c r="E53" s="46"/>
      <c r="F53"/>
      <c r="G53"/>
      <c r="H53"/>
      <c r="I53" s="45"/>
      <c r="J53" s="106" t="s">
        <v>22</v>
      </c>
      <c r="K53" s="106"/>
      <c r="L53" s="106"/>
      <c r="M53" s="37">
        <f>ROUND(M51,0)</f>
        <v>0</v>
      </c>
    </row>
  </sheetData>
  <sheetProtection formatCells="0" formatColumns="0" formatRows="0"/>
  <mergeCells count="18">
    <mergeCell ref="A1:M1"/>
    <mergeCell ref="A2:M2"/>
    <mergeCell ref="C5:D6"/>
    <mergeCell ref="B5:B6"/>
    <mergeCell ref="A5:A6"/>
    <mergeCell ref="H5:H6"/>
    <mergeCell ref="J5:J6"/>
    <mergeCell ref="K5:K6"/>
    <mergeCell ref="L5:L6"/>
    <mergeCell ref="M5:M6"/>
    <mergeCell ref="A3:M3"/>
    <mergeCell ref="J53:L53"/>
    <mergeCell ref="E7:F7"/>
    <mergeCell ref="G5:G6"/>
    <mergeCell ref="J51:K51"/>
    <mergeCell ref="M51:M52"/>
    <mergeCell ref="J52:K52"/>
    <mergeCell ref="E5:F6"/>
  </mergeCells>
  <phoneticPr fontId="13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8C541-0757-4403-BD9F-1B81C63207A8}">
  <dimension ref="A1:M47"/>
  <sheetViews>
    <sheetView topLeftCell="A40" zoomScale="60" zoomScaleNormal="60" workbookViewId="0">
      <selection activeCell="O42" sqref="O42"/>
    </sheetView>
  </sheetViews>
  <sheetFormatPr defaultColWidth="8.85546875" defaultRowHeight="15.75" x14ac:dyDescent="0.25"/>
  <cols>
    <col min="1" max="1" width="8.85546875" style="16"/>
    <col min="2" max="2" width="24.7109375" style="8" customWidth="1"/>
    <col min="3" max="3" width="4.42578125" style="16" customWidth="1"/>
    <col min="4" max="4" width="23.28515625" style="8" customWidth="1"/>
    <col min="5" max="5" width="4.140625" style="8" customWidth="1"/>
    <col min="6" max="6" width="61.140625" style="8" customWidth="1"/>
    <col min="7" max="7" width="33.7109375" style="8" customWidth="1"/>
    <col min="8" max="8" width="18.140625" style="8" customWidth="1"/>
    <col min="9" max="9" width="18.140625" style="16" customWidth="1"/>
    <col min="10" max="10" width="21" style="8" customWidth="1"/>
    <col min="11" max="11" width="18.140625" style="8" customWidth="1"/>
    <col min="12" max="12" width="23.5703125" style="8" customWidth="1"/>
    <col min="13" max="13" width="17.28515625" style="1" customWidth="1"/>
    <col min="14" max="16384" width="8.85546875" style="1"/>
  </cols>
  <sheetData>
    <row r="1" spans="1:13" ht="16.899999999999999" customHeight="1" x14ac:dyDescent="0.25">
      <c r="A1" s="99" t="s">
        <v>33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ht="16.899999999999999" customHeight="1" x14ac:dyDescent="0.25">
      <c r="A2" s="99" t="s">
        <v>30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 ht="16.899999999999999" customHeight="1" x14ac:dyDescent="0.25">
      <c r="A3" s="99" t="s">
        <v>238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3" ht="16.899999999999999" customHeight="1" x14ac:dyDescent="0.25">
      <c r="A4" s="6"/>
      <c r="B4" s="12"/>
      <c r="C4" s="24"/>
      <c r="D4" s="12"/>
      <c r="E4" s="12"/>
      <c r="F4" s="12"/>
      <c r="G4" s="12"/>
      <c r="H4" s="12"/>
      <c r="I4" s="6"/>
      <c r="J4" s="12"/>
      <c r="K4" s="12"/>
      <c r="L4" s="12"/>
    </row>
    <row r="5" spans="1:13" s="7" customFormat="1" ht="31.5" customHeight="1" x14ac:dyDescent="0.25">
      <c r="A5" s="107" t="s">
        <v>3</v>
      </c>
      <c r="B5" s="107" t="s">
        <v>6</v>
      </c>
      <c r="C5" s="109" t="s">
        <v>10</v>
      </c>
      <c r="D5" s="110"/>
      <c r="E5" s="109" t="s">
        <v>11</v>
      </c>
      <c r="F5" s="110"/>
      <c r="G5" s="107" t="s">
        <v>8</v>
      </c>
      <c r="H5" s="100" t="s">
        <v>12</v>
      </c>
      <c r="I5" s="38" t="s">
        <v>13</v>
      </c>
      <c r="J5" s="100" t="s">
        <v>14</v>
      </c>
      <c r="K5" s="100" t="s">
        <v>15</v>
      </c>
      <c r="L5" s="100" t="s">
        <v>16</v>
      </c>
      <c r="M5" s="100" t="s">
        <v>17</v>
      </c>
    </row>
    <row r="6" spans="1:13" s="7" customFormat="1" ht="53.25" customHeight="1" x14ac:dyDescent="0.25">
      <c r="A6" s="108"/>
      <c r="B6" s="108"/>
      <c r="C6" s="111"/>
      <c r="D6" s="112"/>
      <c r="E6" s="111"/>
      <c r="F6" s="112"/>
      <c r="G6" s="108"/>
      <c r="H6" s="100"/>
      <c r="I6" s="38" t="s">
        <v>18</v>
      </c>
      <c r="J6" s="100"/>
      <c r="K6" s="100"/>
      <c r="L6" s="100"/>
      <c r="M6" s="100"/>
    </row>
    <row r="7" spans="1:13" s="7" customFormat="1" x14ac:dyDescent="0.25">
      <c r="A7" s="19">
        <v>1</v>
      </c>
      <c r="B7" s="25">
        <v>2</v>
      </c>
      <c r="C7" s="33"/>
      <c r="D7" s="33">
        <v>3</v>
      </c>
      <c r="E7" s="96">
        <v>4</v>
      </c>
      <c r="F7" s="97"/>
      <c r="G7" s="25">
        <v>5</v>
      </c>
      <c r="H7" s="34">
        <v>6</v>
      </c>
      <c r="I7" s="38">
        <v>7</v>
      </c>
      <c r="J7" s="34">
        <v>8</v>
      </c>
      <c r="K7" s="25">
        <v>9</v>
      </c>
      <c r="L7" s="34">
        <v>10</v>
      </c>
      <c r="M7" s="25">
        <v>11</v>
      </c>
    </row>
    <row r="8" spans="1:13" ht="67.150000000000006" customHeight="1" x14ac:dyDescent="0.25">
      <c r="A8" s="50" t="s">
        <v>5</v>
      </c>
      <c r="B8" s="56" t="s">
        <v>42</v>
      </c>
      <c r="C8" s="50" t="s">
        <v>7</v>
      </c>
      <c r="D8" s="56" t="s">
        <v>43</v>
      </c>
      <c r="E8" s="51">
        <v>1</v>
      </c>
      <c r="F8" s="52" t="s">
        <v>44</v>
      </c>
      <c r="G8" s="53" t="s">
        <v>45</v>
      </c>
      <c r="H8" s="54">
        <v>0.15</v>
      </c>
      <c r="I8" s="84">
        <v>0.03</v>
      </c>
      <c r="J8" s="42">
        <f t="shared" ref="J8:J44" si="0">H8/I8</f>
        <v>5</v>
      </c>
      <c r="K8" s="71">
        <f>'butir kegiatan'!I7</f>
        <v>0</v>
      </c>
      <c r="L8" s="72">
        <f>J8*K8</f>
        <v>0</v>
      </c>
      <c r="M8" s="72">
        <f>L8/1250</f>
        <v>0</v>
      </c>
    </row>
    <row r="9" spans="1:13" ht="51" customHeight="1" x14ac:dyDescent="0.25">
      <c r="A9" s="55"/>
      <c r="B9" s="57"/>
      <c r="C9" s="55"/>
      <c r="D9" s="57"/>
      <c r="E9" s="51">
        <v>3</v>
      </c>
      <c r="F9" s="52" t="s">
        <v>48</v>
      </c>
      <c r="G9" s="53" t="s">
        <v>49</v>
      </c>
      <c r="H9" s="54">
        <v>0.24</v>
      </c>
      <c r="I9" s="84">
        <v>0.03</v>
      </c>
      <c r="J9" s="49">
        <f t="shared" si="0"/>
        <v>8</v>
      </c>
      <c r="K9" s="71">
        <f>'butir kegiatan'!I9</f>
        <v>0</v>
      </c>
      <c r="L9" s="72">
        <f t="shared" ref="L9:L44" si="1">J9*K9</f>
        <v>0</v>
      </c>
      <c r="M9" s="72">
        <f t="shared" ref="M9:M44" si="2">L9/1250</f>
        <v>0</v>
      </c>
    </row>
    <row r="10" spans="1:13" ht="39.75" customHeight="1" x14ac:dyDescent="0.25">
      <c r="A10" s="55"/>
      <c r="B10" s="57"/>
      <c r="C10" s="55"/>
      <c r="D10" s="57"/>
      <c r="E10" s="51">
        <v>5</v>
      </c>
      <c r="F10" s="52" t="s">
        <v>52</v>
      </c>
      <c r="G10" s="53" t="s">
        <v>53</v>
      </c>
      <c r="H10" s="54">
        <v>0.24</v>
      </c>
      <c r="I10" s="84">
        <v>0.03</v>
      </c>
      <c r="J10" s="49">
        <f t="shared" si="0"/>
        <v>8</v>
      </c>
      <c r="K10" s="71">
        <f>'butir kegiatan'!I11</f>
        <v>0</v>
      </c>
      <c r="L10" s="72">
        <f t="shared" si="1"/>
        <v>0</v>
      </c>
      <c r="M10" s="72">
        <f t="shared" si="2"/>
        <v>0</v>
      </c>
    </row>
    <row r="11" spans="1:13" ht="50.25" customHeight="1" x14ac:dyDescent="0.25">
      <c r="A11" s="55"/>
      <c r="B11" s="57"/>
      <c r="C11" s="55"/>
      <c r="D11" s="57"/>
      <c r="E11" s="51">
        <v>7</v>
      </c>
      <c r="F11" s="52" t="s">
        <v>56</v>
      </c>
      <c r="G11" s="53" t="s">
        <v>57</v>
      </c>
      <c r="H11" s="54">
        <v>0.21</v>
      </c>
      <c r="I11" s="84">
        <v>0.03</v>
      </c>
      <c r="J11" s="49">
        <f t="shared" si="0"/>
        <v>7</v>
      </c>
      <c r="K11" s="71">
        <f>'butir kegiatan'!I13</f>
        <v>0</v>
      </c>
      <c r="L11" s="72">
        <f t="shared" si="1"/>
        <v>0</v>
      </c>
      <c r="M11" s="72">
        <f t="shared" si="2"/>
        <v>0</v>
      </c>
    </row>
    <row r="12" spans="1:13" ht="94.5" x14ac:dyDescent="0.25">
      <c r="A12" s="55"/>
      <c r="B12" s="57"/>
      <c r="C12" s="50" t="s">
        <v>60</v>
      </c>
      <c r="D12" s="56" t="s">
        <v>61</v>
      </c>
      <c r="E12" s="51">
        <v>5</v>
      </c>
      <c r="F12" s="52" t="s">
        <v>66</v>
      </c>
      <c r="G12" s="53" t="s">
        <v>49</v>
      </c>
      <c r="H12" s="54">
        <v>0.15</v>
      </c>
      <c r="I12" s="84">
        <v>0.03</v>
      </c>
      <c r="J12" s="49">
        <f t="shared" si="0"/>
        <v>5</v>
      </c>
      <c r="K12" s="71">
        <f>'butir kegiatan'!I20</f>
        <v>0</v>
      </c>
      <c r="L12" s="72">
        <f t="shared" si="1"/>
        <v>0</v>
      </c>
      <c r="M12" s="72">
        <f t="shared" si="2"/>
        <v>0</v>
      </c>
    </row>
    <row r="13" spans="1:13" ht="47.25" x14ac:dyDescent="0.25">
      <c r="A13" s="55"/>
      <c r="B13" s="57"/>
      <c r="C13" s="55"/>
      <c r="D13" s="57"/>
      <c r="E13" s="51">
        <v>6</v>
      </c>
      <c r="F13" s="52" t="s">
        <v>67</v>
      </c>
      <c r="G13" s="53" t="s">
        <v>53</v>
      </c>
      <c r="H13" s="54">
        <v>0.15</v>
      </c>
      <c r="I13" s="84">
        <v>0.03</v>
      </c>
      <c r="J13" s="49">
        <f t="shared" si="0"/>
        <v>5</v>
      </c>
      <c r="K13" s="71">
        <f>'butir kegiatan'!I21</f>
        <v>0</v>
      </c>
      <c r="L13" s="72">
        <f t="shared" si="1"/>
        <v>0</v>
      </c>
      <c r="M13" s="72">
        <f t="shared" si="2"/>
        <v>0</v>
      </c>
    </row>
    <row r="14" spans="1:13" ht="46.5" customHeight="1" x14ac:dyDescent="0.25">
      <c r="A14" s="55"/>
      <c r="B14" s="57"/>
      <c r="C14" s="50" t="s">
        <v>69</v>
      </c>
      <c r="D14" s="56" t="s">
        <v>70</v>
      </c>
      <c r="E14" s="51">
        <v>2</v>
      </c>
      <c r="F14" s="52" t="s">
        <v>73</v>
      </c>
      <c r="G14" s="53" t="s">
        <v>72</v>
      </c>
      <c r="H14" s="54">
        <v>8.7499999999999994E-2</v>
      </c>
      <c r="I14" s="84">
        <v>0.03</v>
      </c>
      <c r="J14" s="49">
        <f t="shared" si="0"/>
        <v>2.9166666666666665</v>
      </c>
      <c r="K14" s="71">
        <f>'butir kegiatan'!I24</f>
        <v>0</v>
      </c>
      <c r="L14" s="72">
        <f t="shared" si="1"/>
        <v>0</v>
      </c>
      <c r="M14" s="72">
        <f t="shared" si="2"/>
        <v>0</v>
      </c>
    </row>
    <row r="15" spans="1:13" ht="47.25" customHeight="1" x14ac:dyDescent="0.25">
      <c r="A15" s="55"/>
      <c r="B15" s="57"/>
      <c r="C15" s="50" t="s">
        <v>81</v>
      </c>
      <c r="D15" s="56" t="s">
        <v>82</v>
      </c>
      <c r="E15" s="51">
        <v>5</v>
      </c>
      <c r="F15" s="52" t="s">
        <v>90</v>
      </c>
      <c r="G15" s="58" t="s">
        <v>57</v>
      </c>
      <c r="H15" s="54">
        <v>0.19500000000000001</v>
      </c>
      <c r="I15" s="84">
        <v>0.03</v>
      </c>
      <c r="J15" s="49">
        <f t="shared" si="0"/>
        <v>6.5000000000000009</v>
      </c>
      <c r="K15" s="71">
        <f>'butir kegiatan'!I35</f>
        <v>0</v>
      </c>
      <c r="L15" s="72">
        <f t="shared" si="1"/>
        <v>0</v>
      </c>
      <c r="M15" s="72">
        <f t="shared" si="2"/>
        <v>0</v>
      </c>
    </row>
    <row r="16" spans="1:13" ht="47.25" x14ac:dyDescent="0.25">
      <c r="A16" s="55"/>
      <c r="B16" s="57"/>
      <c r="C16" s="55"/>
      <c r="D16" s="57"/>
      <c r="E16" s="51">
        <v>9</v>
      </c>
      <c r="F16" s="52" t="s">
        <v>95</v>
      </c>
      <c r="G16" s="53" t="s">
        <v>49</v>
      </c>
      <c r="H16" s="54">
        <v>0.10999999999999999</v>
      </c>
      <c r="I16" s="84">
        <v>0.03</v>
      </c>
      <c r="J16" s="49">
        <f t="shared" si="0"/>
        <v>3.6666666666666665</v>
      </c>
      <c r="K16" s="71">
        <f>'butir kegiatan'!I39</f>
        <v>0</v>
      </c>
      <c r="L16" s="72">
        <f t="shared" si="1"/>
        <v>0</v>
      </c>
      <c r="M16" s="72">
        <f t="shared" si="2"/>
        <v>0</v>
      </c>
    </row>
    <row r="17" spans="1:13" ht="47.25" x14ac:dyDescent="0.25">
      <c r="A17" s="55"/>
      <c r="B17" s="57"/>
      <c r="C17" s="55"/>
      <c r="D17" s="57"/>
      <c r="E17" s="51">
        <v>11</v>
      </c>
      <c r="F17" s="52" t="s">
        <v>97</v>
      </c>
      <c r="G17" s="53" t="s">
        <v>49</v>
      </c>
      <c r="H17" s="54">
        <v>0.14666666666666667</v>
      </c>
      <c r="I17" s="84">
        <v>0.03</v>
      </c>
      <c r="J17" s="49">
        <f t="shared" si="0"/>
        <v>4.8888888888888893</v>
      </c>
      <c r="K17" s="71">
        <f>'butir kegiatan'!I41</f>
        <v>0</v>
      </c>
      <c r="L17" s="72">
        <f t="shared" si="1"/>
        <v>0</v>
      </c>
      <c r="M17" s="72">
        <f t="shared" si="2"/>
        <v>0</v>
      </c>
    </row>
    <row r="18" spans="1:13" ht="78.75" x14ac:dyDescent="0.25">
      <c r="A18" s="55"/>
      <c r="B18" s="57"/>
      <c r="C18" s="55"/>
      <c r="D18" s="57"/>
      <c r="E18" s="51">
        <v>16</v>
      </c>
      <c r="F18" s="52" t="s">
        <v>104</v>
      </c>
      <c r="G18" s="58" t="s">
        <v>105</v>
      </c>
      <c r="H18" s="54">
        <v>0.26649999999999996</v>
      </c>
      <c r="I18" s="84">
        <v>0.03</v>
      </c>
      <c r="J18" s="49">
        <f t="shared" si="0"/>
        <v>8.8833333333333329</v>
      </c>
      <c r="K18" s="71">
        <f>'butir kegiatan'!I46</f>
        <v>0</v>
      </c>
      <c r="L18" s="72">
        <f t="shared" si="1"/>
        <v>0</v>
      </c>
      <c r="M18" s="72">
        <f t="shared" si="2"/>
        <v>0</v>
      </c>
    </row>
    <row r="19" spans="1:13" ht="63" x14ac:dyDescent="0.25">
      <c r="A19" s="55"/>
      <c r="B19" s="57"/>
      <c r="C19" s="55"/>
      <c r="D19" s="57"/>
      <c r="E19" s="51">
        <v>25</v>
      </c>
      <c r="F19" s="52" t="s">
        <v>117</v>
      </c>
      <c r="G19" s="53" t="s">
        <v>72</v>
      </c>
      <c r="H19" s="54">
        <v>0.15</v>
      </c>
      <c r="I19" s="84">
        <v>0.03</v>
      </c>
      <c r="J19" s="49">
        <f t="shared" si="0"/>
        <v>5</v>
      </c>
      <c r="K19" s="71">
        <f>'butir kegiatan'!I55</f>
        <v>0</v>
      </c>
      <c r="L19" s="72">
        <f t="shared" si="1"/>
        <v>0</v>
      </c>
      <c r="M19" s="72">
        <f t="shared" si="2"/>
        <v>0</v>
      </c>
    </row>
    <row r="20" spans="1:13" ht="47.25" x14ac:dyDescent="0.25">
      <c r="A20" s="55"/>
      <c r="B20" s="57"/>
      <c r="C20" s="55"/>
      <c r="D20" s="57"/>
      <c r="E20" s="51">
        <v>26</v>
      </c>
      <c r="F20" s="52" t="s">
        <v>118</v>
      </c>
      <c r="G20" s="53" t="s">
        <v>72</v>
      </c>
      <c r="H20" s="54">
        <v>0.14687499999999998</v>
      </c>
      <c r="I20" s="84">
        <v>0.03</v>
      </c>
      <c r="J20" s="49">
        <f t="shared" si="0"/>
        <v>4.895833333333333</v>
      </c>
      <c r="K20" s="71">
        <f>'butir kegiatan'!I56</f>
        <v>0</v>
      </c>
      <c r="L20" s="72">
        <f t="shared" si="1"/>
        <v>0</v>
      </c>
      <c r="M20" s="72">
        <f t="shared" si="2"/>
        <v>0</v>
      </c>
    </row>
    <row r="21" spans="1:13" ht="63" x14ac:dyDescent="0.25">
      <c r="A21" s="55"/>
      <c r="B21" s="57"/>
      <c r="C21" s="62" t="s">
        <v>120</v>
      </c>
      <c r="D21" s="56" t="s">
        <v>121</v>
      </c>
      <c r="E21" s="51">
        <v>3</v>
      </c>
      <c r="F21" s="52" t="s">
        <v>124</v>
      </c>
      <c r="G21" s="53" t="s">
        <v>125</v>
      </c>
      <c r="H21" s="54">
        <v>0.15</v>
      </c>
      <c r="I21" s="84">
        <v>0.03</v>
      </c>
      <c r="J21" s="49">
        <f t="shared" si="0"/>
        <v>5</v>
      </c>
      <c r="K21" s="71">
        <f>'butir kegiatan'!I60</f>
        <v>0</v>
      </c>
      <c r="L21" s="72">
        <f t="shared" si="1"/>
        <v>0</v>
      </c>
      <c r="M21" s="72">
        <f t="shared" si="2"/>
        <v>0</v>
      </c>
    </row>
    <row r="22" spans="1:13" ht="47.25" x14ac:dyDescent="0.25">
      <c r="A22" s="55"/>
      <c r="B22" s="57"/>
      <c r="C22" s="55"/>
      <c r="D22" s="57"/>
      <c r="E22" s="51">
        <v>6</v>
      </c>
      <c r="F22" s="52" t="s">
        <v>129</v>
      </c>
      <c r="G22" s="53" t="s">
        <v>130</v>
      </c>
      <c r="H22" s="54">
        <v>0.15</v>
      </c>
      <c r="I22" s="84">
        <v>0.03</v>
      </c>
      <c r="J22" s="49">
        <f t="shared" si="0"/>
        <v>5</v>
      </c>
      <c r="K22" s="71">
        <f>'butir kegiatan'!I63</f>
        <v>0</v>
      </c>
      <c r="L22" s="72">
        <f t="shared" si="1"/>
        <v>0</v>
      </c>
      <c r="M22" s="72">
        <f t="shared" si="2"/>
        <v>0</v>
      </c>
    </row>
    <row r="23" spans="1:13" ht="31.5" x14ac:dyDescent="0.25">
      <c r="A23" s="55"/>
      <c r="B23" s="57"/>
      <c r="C23" s="55"/>
      <c r="D23" s="57"/>
      <c r="E23" s="51">
        <v>16</v>
      </c>
      <c r="F23" s="52" t="s">
        <v>144</v>
      </c>
      <c r="G23" s="53" t="s">
        <v>49</v>
      </c>
      <c r="H23" s="54">
        <v>0.18</v>
      </c>
      <c r="I23" s="84">
        <v>0.03</v>
      </c>
      <c r="J23" s="49">
        <f t="shared" si="0"/>
        <v>6</v>
      </c>
      <c r="K23" s="71">
        <f>'butir kegiatan'!I73</f>
        <v>0</v>
      </c>
      <c r="L23" s="72">
        <f t="shared" si="1"/>
        <v>0</v>
      </c>
      <c r="M23" s="72">
        <f t="shared" si="2"/>
        <v>0</v>
      </c>
    </row>
    <row r="24" spans="1:13" ht="63" x14ac:dyDescent="0.25">
      <c r="A24" s="55"/>
      <c r="B24" s="57"/>
      <c r="C24" s="50" t="s">
        <v>150</v>
      </c>
      <c r="D24" s="56" t="s">
        <v>151</v>
      </c>
      <c r="E24" s="51">
        <v>4</v>
      </c>
      <c r="F24" s="52" t="s">
        <v>158</v>
      </c>
      <c r="G24" s="53" t="s">
        <v>159</v>
      </c>
      <c r="H24" s="54">
        <v>0.18727777777777779</v>
      </c>
      <c r="I24" s="84">
        <v>0.03</v>
      </c>
      <c r="J24" s="49">
        <f t="shared" si="0"/>
        <v>6.2425925925925929</v>
      </c>
      <c r="K24" s="71">
        <f>'butir kegiatan'!I80</f>
        <v>0</v>
      </c>
      <c r="L24" s="72">
        <f t="shared" si="1"/>
        <v>0</v>
      </c>
      <c r="M24" s="72">
        <f t="shared" si="2"/>
        <v>0</v>
      </c>
    </row>
    <row r="25" spans="1:13" ht="47.25" x14ac:dyDescent="0.25">
      <c r="A25" s="55"/>
      <c r="B25" s="57"/>
      <c r="C25" s="55"/>
      <c r="D25" s="57"/>
      <c r="E25" s="51">
        <v>5</v>
      </c>
      <c r="F25" s="52" t="s">
        <v>160</v>
      </c>
      <c r="G25" s="53" t="s">
        <v>149</v>
      </c>
      <c r="H25" s="54">
        <v>0.2392857142857143</v>
      </c>
      <c r="I25" s="84">
        <v>0.03</v>
      </c>
      <c r="J25" s="49">
        <f t="shared" si="0"/>
        <v>7.9761904761904772</v>
      </c>
      <c r="K25" s="71">
        <f>'butir kegiatan'!I81</f>
        <v>0</v>
      </c>
      <c r="L25" s="72">
        <f t="shared" si="1"/>
        <v>0</v>
      </c>
      <c r="M25" s="72">
        <f t="shared" si="2"/>
        <v>0</v>
      </c>
    </row>
    <row r="26" spans="1:13" ht="47.25" x14ac:dyDescent="0.25">
      <c r="A26" s="55"/>
      <c r="B26" s="57"/>
      <c r="C26" s="55"/>
      <c r="D26" s="57"/>
      <c r="E26" s="51">
        <v>7</v>
      </c>
      <c r="F26" s="52" t="s">
        <v>162</v>
      </c>
      <c r="G26" s="53" t="s">
        <v>27</v>
      </c>
      <c r="H26" s="54">
        <v>0.21</v>
      </c>
      <c r="I26" s="84">
        <v>0.03</v>
      </c>
      <c r="J26" s="49">
        <f t="shared" si="0"/>
        <v>7</v>
      </c>
      <c r="K26" s="71">
        <f>'butir kegiatan'!I83</f>
        <v>0</v>
      </c>
      <c r="L26" s="72">
        <f t="shared" si="1"/>
        <v>0</v>
      </c>
      <c r="M26" s="72">
        <f t="shared" si="2"/>
        <v>0</v>
      </c>
    </row>
    <row r="27" spans="1:13" ht="31.5" x14ac:dyDescent="0.25">
      <c r="A27" s="55"/>
      <c r="B27" s="57"/>
      <c r="C27" s="55"/>
      <c r="D27" s="57"/>
      <c r="E27" s="51">
        <v>10</v>
      </c>
      <c r="F27" s="52" t="s">
        <v>165</v>
      </c>
      <c r="G27" s="58" t="s">
        <v>166</v>
      </c>
      <c r="H27" s="54">
        <v>0.24</v>
      </c>
      <c r="I27" s="84">
        <v>0.03</v>
      </c>
      <c r="J27" s="49">
        <f t="shared" si="0"/>
        <v>8</v>
      </c>
      <c r="K27" s="71">
        <f>'butir kegiatan'!I86</f>
        <v>0</v>
      </c>
      <c r="L27" s="72">
        <f t="shared" si="1"/>
        <v>0</v>
      </c>
      <c r="M27" s="72">
        <f t="shared" si="2"/>
        <v>0</v>
      </c>
    </row>
    <row r="28" spans="1:13" x14ac:dyDescent="0.25">
      <c r="A28" s="55"/>
      <c r="B28" s="57"/>
      <c r="C28" s="55"/>
      <c r="D28" s="57"/>
      <c r="E28" s="51">
        <v>14</v>
      </c>
      <c r="F28" s="52" t="s">
        <v>171</v>
      </c>
      <c r="G28" s="58" t="s">
        <v>172</v>
      </c>
      <c r="H28" s="54">
        <v>0.28285714285714286</v>
      </c>
      <c r="I28" s="84">
        <v>0.03</v>
      </c>
      <c r="J28" s="49">
        <f t="shared" si="0"/>
        <v>9.4285714285714288</v>
      </c>
      <c r="K28" s="71">
        <f>'butir kegiatan'!I90</f>
        <v>0</v>
      </c>
      <c r="L28" s="72">
        <f t="shared" si="1"/>
        <v>0</v>
      </c>
      <c r="M28" s="72">
        <f t="shared" si="2"/>
        <v>0</v>
      </c>
    </row>
    <row r="29" spans="1:13" ht="31.5" x14ac:dyDescent="0.25">
      <c r="A29" s="55"/>
      <c r="B29" s="57"/>
      <c r="C29" s="55"/>
      <c r="D29" s="57"/>
      <c r="E29" s="51">
        <v>15</v>
      </c>
      <c r="F29" s="52" t="s">
        <v>173</v>
      </c>
      <c r="G29" s="58" t="s">
        <v>172</v>
      </c>
      <c r="H29" s="54">
        <v>0.27</v>
      </c>
      <c r="I29" s="84">
        <v>0.03</v>
      </c>
      <c r="J29" s="85">
        <f t="shared" si="0"/>
        <v>9.0000000000000018</v>
      </c>
      <c r="K29" s="71">
        <f>'butir kegiatan'!I91</f>
        <v>0</v>
      </c>
      <c r="L29" s="72">
        <f t="shared" si="1"/>
        <v>0</v>
      </c>
      <c r="M29" s="72">
        <f t="shared" si="2"/>
        <v>0</v>
      </c>
    </row>
    <row r="30" spans="1:13" ht="31.5" x14ac:dyDescent="0.25">
      <c r="A30" s="55"/>
      <c r="B30" s="57"/>
      <c r="C30" s="55"/>
      <c r="D30" s="57"/>
      <c r="E30" s="51">
        <v>18</v>
      </c>
      <c r="F30" s="52" t="s">
        <v>176</v>
      </c>
      <c r="G30" s="58" t="s">
        <v>49</v>
      </c>
      <c r="H30" s="54">
        <v>7.5034722222222225E-2</v>
      </c>
      <c r="I30" s="84">
        <v>0.03</v>
      </c>
      <c r="J30" s="85">
        <f t="shared" si="0"/>
        <v>2.5011574074074074</v>
      </c>
      <c r="K30" s="71">
        <f>'butir kegiatan'!I94</f>
        <v>0</v>
      </c>
      <c r="L30" s="72">
        <f t="shared" si="1"/>
        <v>0</v>
      </c>
      <c r="M30" s="72">
        <f t="shared" si="2"/>
        <v>0</v>
      </c>
    </row>
    <row r="31" spans="1:13" ht="47.25" x14ac:dyDescent="0.25">
      <c r="A31" s="55"/>
      <c r="B31" s="57"/>
      <c r="C31" s="55"/>
      <c r="D31" s="57"/>
      <c r="E31" s="51">
        <v>22</v>
      </c>
      <c r="F31" s="52" t="s">
        <v>180</v>
      </c>
      <c r="G31" s="58" t="s">
        <v>181</v>
      </c>
      <c r="H31" s="54">
        <v>0.18</v>
      </c>
      <c r="I31" s="84">
        <v>0.03</v>
      </c>
      <c r="J31" s="85">
        <f t="shared" si="0"/>
        <v>6</v>
      </c>
      <c r="K31" s="71">
        <f>'butir kegiatan'!I98</f>
        <v>0</v>
      </c>
      <c r="L31" s="72">
        <f t="shared" si="1"/>
        <v>0</v>
      </c>
      <c r="M31" s="72">
        <f t="shared" si="2"/>
        <v>0</v>
      </c>
    </row>
    <row r="32" spans="1:13" ht="47.25" x14ac:dyDescent="0.25">
      <c r="A32" s="55"/>
      <c r="B32" s="57"/>
      <c r="C32" s="55"/>
      <c r="D32" s="57"/>
      <c r="E32" s="51">
        <v>26</v>
      </c>
      <c r="F32" s="52" t="s">
        <v>185</v>
      </c>
      <c r="G32" s="58" t="s">
        <v>53</v>
      </c>
      <c r="H32" s="54">
        <v>0.26096153846153847</v>
      </c>
      <c r="I32" s="84">
        <v>0.03</v>
      </c>
      <c r="J32" s="85">
        <f t="shared" si="0"/>
        <v>8.6987179487179489</v>
      </c>
      <c r="K32" s="71">
        <f>'butir kegiatan'!I102</f>
        <v>0</v>
      </c>
      <c r="L32" s="72">
        <f t="shared" si="1"/>
        <v>0</v>
      </c>
      <c r="M32" s="72">
        <f t="shared" si="2"/>
        <v>0</v>
      </c>
    </row>
    <row r="33" spans="1:13" ht="31.5" x14ac:dyDescent="0.25">
      <c r="A33" s="55"/>
      <c r="B33" s="57"/>
      <c r="C33" s="55"/>
      <c r="D33" s="57"/>
      <c r="E33" s="51">
        <v>27</v>
      </c>
      <c r="F33" s="52" t="s">
        <v>186</v>
      </c>
      <c r="G33" s="58" t="s">
        <v>27</v>
      </c>
      <c r="H33" s="54">
        <v>0.30187062937062942</v>
      </c>
      <c r="I33" s="84">
        <v>0.03</v>
      </c>
      <c r="J33" s="85">
        <f t="shared" si="0"/>
        <v>10.062354312354314</v>
      </c>
      <c r="K33" s="71">
        <f>'butir kegiatan'!I103</f>
        <v>0</v>
      </c>
      <c r="L33" s="72">
        <f t="shared" si="1"/>
        <v>0</v>
      </c>
      <c r="M33" s="72">
        <f t="shared" si="2"/>
        <v>0</v>
      </c>
    </row>
    <row r="34" spans="1:13" ht="31.5" x14ac:dyDescent="0.25">
      <c r="A34" s="55"/>
      <c r="B34" s="57"/>
      <c r="C34" s="55"/>
      <c r="D34" s="57"/>
      <c r="E34" s="51">
        <v>29</v>
      </c>
      <c r="F34" s="52" t="s">
        <v>188</v>
      </c>
      <c r="G34" s="58" t="s">
        <v>53</v>
      </c>
      <c r="H34" s="54">
        <v>0.22857142857142856</v>
      </c>
      <c r="I34" s="84">
        <v>0.03</v>
      </c>
      <c r="J34" s="85">
        <f t="shared" si="0"/>
        <v>7.6190476190476195</v>
      </c>
      <c r="K34" s="71">
        <f>'butir kegiatan'!I105</f>
        <v>0</v>
      </c>
      <c r="L34" s="72">
        <f t="shared" si="1"/>
        <v>0</v>
      </c>
      <c r="M34" s="72">
        <f t="shared" si="2"/>
        <v>0</v>
      </c>
    </row>
    <row r="35" spans="1:13" ht="31.5" x14ac:dyDescent="0.25">
      <c r="A35" s="55"/>
      <c r="B35" s="57"/>
      <c r="C35" s="55"/>
      <c r="D35" s="57"/>
      <c r="E35" s="51">
        <v>30</v>
      </c>
      <c r="F35" s="52" t="s">
        <v>189</v>
      </c>
      <c r="G35" s="58" t="s">
        <v>181</v>
      </c>
      <c r="H35" s="54">
        <v>0.16527777777777777</v>
      </c>
      <c r="I35" s="84">
        <v>0.03</v>
      </c>
      <c r="J35" s="85">
        <f t="shared" si="0"/>
        <v>5.5092592592592595</v>
      </c>
      <c r="K35" s="71">
        <f>'butir kegiatan'!I106</f>
        <v>0</v>
      </c>
      <c r="L35" s="72">
        <f t="shared" si="1"/>
        <v>0</v>
      </c>
      <c r="M35" s="72">
        <f t="shared" si="2"/>
        <v>0</v>
      </c>
    </row>
    <row r="36" spans="1:13" ht="31.5" x14ac:dyDescent="0.25">
      <c r="A36" s="55"/>
      <c r="B36" s="57"/>
      <c r="C36" s="55"/>
      <c r="D36" s="57"/>
      <c r="E36" s="51">
        <v>35</v>
      </c>
      <c r="F36" s="52" t="s">
        <v>194</v>
      </c>
      <c r="G36" s="58" t="s">
        <v>57</v>
      </c>
      <c r="H36" s="54">
        <v>0.15</v>
      </c>
      <c r="I36" s="84">
        <v>0.03</v>
      </c>
      <c r="J36" s="85">
        <f t="shared" si="0"/>
        <v>5</v>
      </c>
      <c r="K36" s="71">
        <f>'butir kegiatan'!I111</f>
        <v>0</v>
      </c>
      <c r="L36" s="72">
        <f t="shared" si="1"/>
        <v>0</v>
      </c>
      <c r="M36" s="72">
        <f t="shared" si="2"/>
        <v>0</v>
      </c>
    </row>
    <row r="37" spans="1:13" ht="47.25" x14ac:dyDescent="0.25">
      <c r="A37" s="55"/>
      <c r="B37" s="57"/>
      <c r="C37" s="55"/>
      <c r="D37" s="57"/>
      <c r="E37" s="51">
        <v>36</v>
      </c>
      <c r="F37" s="52" t="s">
        <v>195</v>
      </c>
      <c r="G37" s="58" t="s">
        <v>196</v>
      </c>
      <c r="H37" s="54">
        <v>0.44999999999999996</v>
      </c>
      <c r="I37" s="84">
        <v>0.03</v>
      </c>
      <c r="J37" s="85">
        <f t="shared" si="0"/>
        <v>14.999999999999998</v>
      </c>
      <c r="K37" s="71">
        <f>'butir kegiatan'!I112</f>
        <v>0</v>
      </c>
      <c r="L37" s="72">
        <f t="shared" si="1"/>
        <v>0</v>
      </c>
      <c r="M37" s="72">
        <f t="shared" si="2"/>
        <v>0</v>
      </c>
    </row>
    <row r="38" spans="1:13" x14ac:dyDescent="0.25">
      <c r="A38" s="55"/>
      <c r="B38" s="57"/>
      <c r="C38" s="55"/>
      <c r="D38" s="57"/>
      <c r="E38" s="51">
        <v>38</v>
      </c>
      <c r="F38" s="52" t="s">
        <v>198</v>
      </c>
      <c r="G38" s="58" t="s">
        <v>199</v>
      </c>
      <c r="H38" s="54">
        <v>0.22339285714285714</v>
      </c>
      <c r="I38" s="84">
        <v>0.03</v>
      </c>
      <c r="J38" s="85">
        <f t="shared" si="0"/>
        <v>7.4464285714285721</v>
      </c>
      <c r="K38" s="71">
        <f>'butir kegiatan'!I114</f>
        <v>0</v>
      </c>
      <c r="L38" s="72">
        <f t="shared" si="1"/>
        <v>0</v>
      </c>
      <c r="M38" s="72">
        <f t="shared" si="2"/>
        <v>0</v>
      </c>
    </row>
    <row r="39" spans="1:13" ht="31.5" x14ac:dyDescent="0.25">
      <c r="A39" s="55"/>
      <c r="B39" s="57"/>
      <c r="C39" s="69"/>
      <c r="D39" s="70"/>
      <c r="E39" s="51">
        <v>39</v>
      </c>
      <c r="F39" s="52" t="s">
        <v>200</v>
      </c>
      <c r="G39" s="58" t="s">
        <v>27</v>
      </c>
      <c r="H39" s="54">
        <v>0.11522727272727273</v>
      </c>
      <c r="I39" s="84">
        <v>0.03</v>
      </c>
      <c r="J39" s="85">
        <f t="shared" si="0"/>
        <v>3.8409090909090913</v>
      </c>
      <c r="K39" s="71">
        <f>'butir kegiatan'!I115</f>
        <v>0</v>
      </c>
      <c r="L39" s="72">
        <f t="shared" si="1"/>
        <v>0</v>
      </c>
      <c r="M39" s="72">
        <f t="shared" si="2"/>
        <v>0</v>
      </c>
    </row>
    <row r="40" spans="1:13" ht="47.25" x14ac:dyDescent="0.25">
      <c r="A40" s="55"/>
      <c r="B40" s="57"/>
      <c r="C40" s="59" t="s">
        <v>201</v>
      </c>
      <c r="D40" s="59" t="s">
        <v>202</v>
      </c>
      <c r="E40" s="58">
        <v>3</v>
      </c>
      <c r="F40" s="52" t="s">
        <v>205</v>
      </c>
      <c r="G40" s="58" t="s">
        <v>27</v>
      </c>
      <c r="H40" s="54">
        <v>0.12</v>
      </c>
      <c r="I40" s="84">
        <v>0.03</v>
      </c>
      <c r="J40" s="85">
        <f t="shared" si="0"/>
        <v>4</v>
      </c>
      <c r="K40" s="71">
        <f>'butir kegiatan'!I118</f>
        <v>0</v>
      </c>
      <c r="L40" s="72">
        <f t="shared" si="1"/>
        <v>0</v>
      </c>
      <c r="M40" s="72">
        <f t="shared" si="2"/>
        <v>0</v>
      </c>
    </row>
    <row r="41" spans="1:13" ht="110.25" x14ac:dyDescent="0.25">
      <c r="A41" s="55"/>
      <c r="B41" s="57"/>
      <c r="C41" s="64" t="s">
        <v>211</v>
      </c>
      <c r="D41" s="59" t="s">
        <v>212</v>
      </c>
      <c r="E41" s="58">
        <v>2</v>
      </c>
      <c r="F41" s="52" t="s">
        <v>214</v>
      </c>
      <c r="G41" s="58" t="s">
        <v>72</v>
      </c>
      <c r="H41" s="54">
        <v>0.24</v>
      </c>
      <c r="I41" s="84">
        <v>0.03</v>
      </c>
      <c r="J41" s="85">
        <f t="shared" si="0"/>
        <v>8</v>
      </c>
      <c r="K41" s="71">
        <f>'butir kegiatan'!I124</f>
        <v>0</v>
      </c>
      <c r="L41" s="72">
        <f t="shared" si="1"/>
        <v>0</v>
      </c>
      <c r="M41" s="72">
        <f t="shared" si="2"/>
        <v>0</v>
      </c>
    </row>
    <row r="42" spans="1:13" ht="47.25" x14ac:dyDescent="0.25">
      <c r="A42" s="55"/>
      <c r="B42" s="57"/>
      <c r="C42" s="65"/>
      <c r="D42" s="67"/>
      <c r="E42" s="58">
        <v>5</v>
      </c>
      <c r="F42" s="52" t="s">
        <v>218</v>
      </c>
      <c r="G42" s="58" t="s">
        <v>181</v>
      </c>
      <c r="H42" s="54">
        <v>0.24</v>
      </c>
      <c r="I42" s="84">
        <v>0.03</v>
      </c>
      <c r="J42" s="85">
        <f t="shared" si="0"/>
        <v>8</v>
      </c>
      <c r="K42" s="71">
        <f>'butir kegiatan'!I127</f>
        <v>0</v>
      </c>
      <c r="L42" s="72">
        <f t="shared" si="1"/>
        <v>0</v>
      </c>
      <c r="M42" s="72">
        <f t="shared" si="2"/>
        <v>0</v>
      </c>
    </row>
    <row r="43" spans="1:13" ht="63" x14ac:dyDescent="0.25">
      <c r="A43" s="55"/>
      <c r="B43" s="57"/>
      <c r="C43" s="65"/>
      <c r="D43" s="67"/>
      <c r="E43" s="58">
        <v>7</v>
      </c>
      <c r="F43" s="52" t="s">
        <v>220</v>
      </c>
      <c r="G43" s="58" t="s">
        <v>49</v>
      </c>
      <c r="H43" s="54">
        <v>0.3</v>
      </c>
      <c r="I43" s="84">
        <v>0.03</v>
      </c>
      <c r="J43" s="85">
        <f t="shared" si="0"/>
        <v>10</v>
      </c>
      <c r="K43" s="71">
        <f>'butir kegiatan'!I129</f>
        <v>0</v>
      </c>
      <c r="L43" s="72">
        <f t="shared" si="1"/>
        <v>0</v>
      </c>
      <c r="M43" s="72">
        <f t="shared" si="2"/>
        <v>0</v>
      </c>
    </row>
    <row r="44" spans="1:13" ht="47.25" x14ac:dyDescent="0.25">
      <c r="A44" s="69"/>
      <c r="B44" s="70"/>
      <c r="C44" s="66"/>
      <c r="D44" s="68"/>
      <c r="E44" s="58">
        <v>12</v>
      </c>
      <c r="F44" s="52" t="s">
        <v>227</v>
      </c>
      <c r="G44" s="58" t="s">
        <v>49</v>
      </c>
      <c r="H44" s="54">
        <v>0.29649305555555555</v>
      </c>
      <c r="I44" s="84">
        <v>0.03</v>
      </c>
      <c r="J44" s="85">
        <f t="shared" si="0"/>
        <v>9.8831018518518512</v>
      </c>
      <c r="K44" s="71">
        <f>'butir kegiatan'!I134</f>
        <v>0</v>
      </c>
      <c r="L44" s="72">
        <f t="shared" si="1"/>
        <v>0</v>
      </c>
      <c r="M44" s="72">
        <f t="shared" si="2"/>
        <v>0</v>
      </c>
    </row>
    <row r="45" spans="1:13" x14ac:dyDescent="0.25">
      <c r="A45"/>
      <c r="B45"/>
      <c r="C45"/>
      <c r="D45"/>
      <c r="E45" s="46"/>
      <c r="F45"/>
      <c r="G45"/>
      <c r="H45"/>
      <c r="I45" s="45"/>
      <c r="J45" s="101" t="s">
        <v>23</v>
      </c>
      <c r="K45" s="102"/>
      <c r="L45" s="36">
        <f>SUM(L35:L44)</f>
        <v>0</v>
      </c>
      <c r="M45" s="103">
        <f>L45/L46</f>
        <v>0</v>
      </c>
    </row>
    <row r="46" spans="1:13" x14ac:dyDescent="0.25">
      <c r="A46"/>
      <c r="B46"/>
      <c r="C46"/>
      <c r="D46"/>
      <c r="E46" s="46"/>
      <c r="F46"/>
      <c r="G46"/>
      <c r="H46"/>
      <c r="I46" s="45"/>
      <c r="J46" s="105" t="s">
        <v>21</v>
      </c>
      <c r="K46" s="105"/>
      <c r="L46" s="41" t="s">
        <v>21</v>
      </c>
      <c r="M46" s="104"/>
    </row>
    <row r="47" spans="1:13" x14ac:dyDescent="0.25">
      <c r="A47"/>
      <c r="B47"/>
      <c r="C47"/>
      <c r="D47"/>
      <c r="E47" s="46"/>
      <c r="F47"/>
      <c r="G47"/>
      <c r="H47"/>
      <c r="I47" s="45"/>
      <c r="J47" s="106" t="s">
        <v>22</v>
      </c>
      <c r="K47" s="106"/>
      <c r="L47" s="106"/>
      <c r="M47" s="37">
        <f>ROUND(M45,0)</f>
        <v>0</v>
      </c>
    </row>
  </sheetData>
  <sheetProtection formatCells="0" formatColumns="0" formatRows="0"/>
  <mergeCells count="18">
    <mergeCell ref="A1:M1"/>
    <mergeCell ref="A2:M2"/>
    <mergeCell ref="A5:A6"/>
    <mergeCell ref="B5:B6"/>
    <mergeCell ref="C5:D6"/>
    <mergeCell ref="E5:F6"/>
    <mergeCell ref="G5:G6"/>
    <mergeCell ref="H5:H6"/>
    <mergeCell ref="J5:J6"/>
    <mergeCell ref="K5:K6"/>
    <mergeCell ref="L5:L6"/>
    <mergeCell ref="M5:M6"/>
    <mergeCell ref="A3:M3"/>
    <mergeCell ref="J45:K45"/>
    <mergeCell ref="M45:M46"/>
    <mergeCell ref="J46:K46"/>
    <mergeCell ref="J47:L47"/>
    <mergeCell ref="E7:F7"/>
  </mergeCells>
  <phoneticPr fontId="13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FB816-47A9-4AF6-B180-0B0A87B729DD}">
  <dimension ref="A1:M29"/>
  <sheetViews>
    <sheetView topLeftCell="A27" zoomScale="60" zoomScaleNormal="60" workbookViewId="0">
      <selection activeCell="O24" sqref="O24"/>
    </sheetView>
  </sheetViews>
  <sheetFormatPr defaultColWidth="8.85546875" defaultRowHeight="15.75" x14ac:dyDescent="0.25"/>
  <cols>
    <col min="1" max="1" width="8.85546875" style="16"/>
    <col min="2" max="2" width="24.7109375" style="8" customWidth="1"/>
    <col min="3" max="3" width="4.42578125" style="16" customWidth="1"/>
    <col min="4" max="4" width="23.28515625" style="8" customWidth="1"/>
    <col min="5" max="5" width="4.140625" style="8" customWidth="1"/>
    <col min="6" max="6" width="61.140625" style="8" customWidth="1"/>
    <col min="7" max="7" width="33.7109375" style="8" customWidth="1"/>
    <col min="8" max="8" width="18.140625" style="8" customWidth="1"/>
    <col min="9" max="9" width="18.140625" style="16" customWidth="1"/>
    <col min="10" max="10" width="21" style="8" customWidth="1"/>
    <col min="11" max="11" width="18.140625" style="8" customWidth="1"/>
    <col min="12" max="12" width="23.5703125" style="8" customWidth="1"/>
    <col min="13" max="13" width="17.28515625" style="1" customWidth="1"/>
    <col min="14" max="16384" width="8.85546875" style="1"/>
  </cols>
  <sheetData>
    <row r="1" spans="1:13" ht="16.899999999999999" customHeight="1" x14ac:dyDescent="0.25">
      <c r="A1" s="99" t="s">
        <v>33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ht="16.899999999999999" customHeight="1" x14ac:dyDescent="0.25">
      <c r="A2" s="99" t="s">
        <v>31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 ht="16.899999999999999" customHeight="1" x14ac:dyDescent="0.25">
      <c r="A3" s="99" t="s">
        <v>238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3" ht="16.899999999999999" customHeight="1" x14ac:dyDescent="0.25">
      <c r="A4" s="6"/>
      <c r="B4" s="12"/>
      <c r="C4" s="24"/>
      <c r="D4" s="12"/>
      <c r="E4" s="12"/>
      <c r="F4" s="12"/>
      <c r="G4" s="12"/>
      <c r="H4" s="12"/>
      <c r="I4" s="6"/>
      <c r="J4" s="12"/>
      <c r="K4" s="12"/>
      <c r="L4" s="12"/>
    </row>
    <row r="5" spans="1:13" s="7" customFormat="1" ht="31.5" customHeight="1" x14ac:dyDescent="0.25">
      <c r="A5" s="107" t="s">
        <v>3</v>
      </c>
      <c r="B5" s="107" t="s">
        <v>6</v>
      </c>
      <c r="C5" s="109" t="s">
        <v>10</v>
      </c>
      <c r="D5" s="110"/>
      <c r="E5" s="109" t="s">
        <v>11</v>
      </c>
      <c r="F5" s="110"/>
      <c r="G5" s="107" t="s">
        <v>8</v>
      </c>
      <c r="H5" s="100" t="s">
        <v>12</v>
      </c>
      <c r="I5" s="38" t="s">
        <v>13</v>
      </c>
      <c r="J5" s="100" t="s">
        <v>14</v>
      </c>
      <c r="K5" s="100" t="s">
        <v>15</v>
      </c>
      <c r="L5" s="100" t="s">
        <v>16</v>
      </c>
      <c r="M5" s="100" t="s">
        <v>17</v>
      </c>
    </row>
    <row r="6" spans="1:13" s="7" customFormat="1" ht="53.25" customHeight="1" x14ac:dyDescent="0.25">
      <c r="A6" s="108"/>
      <c r="B6" s="108"/>
      <c r="C6" s="111"/>
      <c r="D6" s="112"/>
      <c r="E6" s="111"/>
      <c r="F6" s="112"/>
      <c r="G6" s="108"/>
      <c r="H6" s="100"/>
      <c r="I6" s="38" t="s">
        <v>18</v>
      </c>
      <c r="J6" s="100"/>
      <c r="K6" s="100"/>
      <c r="L6" s="100"/>
      <c r="M6" s="100"/>
    </row>
    <row r="7" spans="1:13" s="7" customFormat="1" x14ac:dyDescent="0.25">
      <c r="A7" s="19">
        <v>1</v>
      </c>
      <c r="B7" s="25">
        <v>2</v>
      </c>
      <c r="C7" s="33"/>
      <c r="D7" s="33">
        <v>3</v>
      </c>
      <c r="E7" s="96">
        <v>4</v>
      </c>
      <c r="F7" s="97"/>
      <c r="G7" s="25">
        <v>5</v>
      </c>
      <c r="H7" s="34">
        <v>6</v>
      </c>
      <c r="I7" s="38">
        <v>7</v>
      </c>
      <c r="J7" s="34">
        <v>8</v>
      </c>
      <c r="K7" s="25">
        <v>9</v>
      </c>
      <c r="L7" s="48">
        <v>10</v>
      </c>
      <c r="M7" s="25">
        <v>11</v>
      </c>
    </row>
    <row r="8" spans="1:13" ht="72.75" customHeight="1" x14ac:dyDescent="0.25">
      <c r="A8" s="50" t="s">
        <v>5</v>
      </c>
      <c r="B8" s="56" t="s">
        <v>42</v>
      </c>
      <c r="C8" s="50" t="s">
        <v>7</v>
      </c>
      <c r="D8" s="56" t="s">
        <v>43</v>
      </c>
      <c r="E8" s="51">
        <v>8</v>
      </c>
      <c r="F8" s="52" t="s">
        <v>58</v>
      </c>
      <c r="G8" s="53" t="s">
        <v>57</v>
      </c>
      <c r="H8" s="54">
        <v>2</v>
      </c>
      <c r="I8" s="86">
        <v>0.04</v>
      </c>
      <c r="J8" s="85">
        <f t="shared" ref="J8:J26" si="0">H8/I8</f>
        <v>50</v>
      </c>
      <c r="K8" s="71">
        <f>'butir kegiatan'!I14</f>
        <v>0</v>
      </c>
      <c r="L8" s="72">
        <f>J8*K8</f>
        <v>0</v>
      </c>
      <c r="M8" s="72">
        <f>L8/1250</f>
        <v>0</v>
      </c>
    </row>
    <row r="9" spans="1:13" ht="94.5" x14ac:dyDescent="0.25">
      <c r="A9" s="55"/>
      <c r="B9" s="57"/>
      <c r="C9" s="50" t="s">
        <v>60</v>
      </c>
      <c r="D9" s="56" t="s">
        <v>61</v>
      </c>
      <c r="E9" s="51">
        <v>7</v>
      </c>
      <c r="F9" s="52" t="s">
        <v>68</v>
      </c>
      <c r="G9" s="53" t="s">
        <v>57</v>
      </c>
      <c r="H9" s="54">
        <v>1</v>
      </c>
      <c r="I9" s="86">
        <v>0.04</v>
      </c>
      <c r="J9" s="85">
        <f t="shared" si="0"/>
        <v>25</v>
      </c>
      <c r="K9" s="71">
        <f>'butir kegiatan'!I22</f>
        <v>0</v>
      </c>
      <c r="L9" s="72">
        <f t="shared" ref="L9:L26" si="1">J9*K9</f>
        <v>0</v>
      </c>
      <c r="M9" s="72">
        <f t="shared" ref="M9:M26" si="2">L9/1250</f>
        <v>0</v>
      </c>
    </row>
    <row r="10" spans="1:13" ht="47.25" x14ac:dyDescent="0.25">
      <c r="A10" s="55"/>
      <c r="B10" s="57"/>
      <c r="C10" s="50" t="s">
        <v>69</v>
      </c>
      <c r="D10" s="56" t="s">
        <v>70</v>
      </c>
      <c r="E10" s="51">
        <v>6</v>
      </c>
      <c r="F10" s="52" t="s">
        <v>77</v>
      </c>
      <c r="G10" s="58" t="s">
        <v>57</v>
      </c>
      <c r="H10" s="54">
        <v>1.6</v>
      </c>
      <c r="I10" s="86">
        <v>0.04</v>
      </c>
      <c r="J10" s="85">
        <f t="shared" si="0"/>
        <v>40</v>
      </c>
      <c r="K10" s="71">
        <f>'butir kegiatan'!I28</f>
        <v>0</v>
      </c>
      <c r="L10" s="72">
        <f t="shared" si="1"/>
        <v>0</v>
      </c>
      <c r="M10" s="72">
        <f t="shared" si="2"/>
        <v>0</v>
      </c>
    </row>
    <row r="11" spans="1:13" ht="63" x14ac:dyDescent="0.25">
      <c r="A11" s="55"/>
      <c r="B11" s="57"/>
      <c r="C11" s="50" t="s">
        <v>81</v>
      </c>
      <c r="D11" s="56" t="s">
        <v>82</v>
      </c>
      <c r="E11" s="51">
        <v>7</v>
      </c>
      <c r="F11" s="52" t="s">
        <v>93</v>
      </c>
      <c r="G11" s="53" t="s">
        <v>57</v>
      </c>
      <c r="H11" s="54">
        <v>0.35111111111111115</v>
      </c>
      <c r="I11" s="86">
        <v>0.04</v>
      </c>
      <c r="J11" s="85">
        <f t="shared" si="0"/>
        <v>8.7777777777777786</v>
      </c>
      <c r="K11" s="71">
        <f>'butir kegiatan'!I37</f>
        <v>0</v>
      </c>
      <c r="L11" s="72">
        <f t="shared" si="1"/>
        <v>0</v>
      </c>
      <c r="M11" s="72">
        <f t="shared" si="2"/>
        <v>0</v>
      </c>
    </row>
    <row r="12" spans="1:13" ht="31.5" x14ac:dyDescent="0.25">
      <c r="A12" s="55"/>
      <c r="B12" s="57"/>
      <c r="C12" s="62" t="s">
        <v>120</v>
      </c>
      <c r="D12" s="56" t="s">
        <v>121</v>
      </c>
      <c r="E12" s="51">
        <v>7</v>
      </c>
      <c r="F12" s="52" t="s">
        <v>131</v>
      </c>
      <c r="G12" s="53" t="s">
        <v>49</v>
      </c>
      <c r="H12" s="54">
        <v>0.21619047619047621</v>
      </c>
      <c r="I12" s="86">
        <v>0.04</v>
      </c>
      <c r="J12" s="85">
        <f t="shared" si="0"/>
        <v>5.4047619047619051</v>
      </c>
      <c r="K12" s="71">
        <f>'butir kegiatan'!I64</f>
        <v>0</v>
      </c>
      <c r="L12" s="72">
        <f t="shared" si="1"/>
        <v>0</v>
      </c>
      <c r="M12" s="72">
        <f t="shared" si="2"/>
        <v>0</v>
      </c>
    </row>
    <row r="13" spans="1:13" ht="31.5" x14ac:dyDescent="0.25">
      <c r="A13" s="55"/>
      <c r="B13" s="57"/>
      <c r="C13" s="55"/>
      <c r="D13" s="57"/>
      <c r="E13" s="51">
        <v>8</v>
      </c>
      <c r="F13" s="52" t="s">
        <v>132</v>
      </c>
      <c r="G13" s="53" t="s">
        <v>57</v>
      </c>
      <c r="H13" s="54">
        <v>0.17911111111111108</v>
      </c>
      <c r="I13" s="86">
        <v>0.04</v>
      </c>
      <c r="J13" s="85">
        <f t="shared" si="0"/>
        <v>4.477777777777777</v>
      </c>
      <c r="K13" s="71">
        <f>'butir kegiatan'!I65</f>
        <v>0</v>
      </c>
      <c r="L13" s="72">
        <f t="shared" si="1"/>
        <v>0</v>
      </c>
      <c r="M13" s="72">
        <f t="shared" si="2"/>
        <v>0</v>
      </c>
    </row>
    <row r="14" spans="1:13" ht="31.5" x14ac:dyDescent="0.25">
      <c r="A14" s="55"/>
      <c r="B14" s="57"/>
      <c r="C14" s="55"/>
      <c r="D14" s="57"/>
      <c r="E14" s="51">
        <v>9</v>
      </c>
      <c r="F14" s="52" t="s">
        <v>133</v>
      </c>
      <c r="G14" s="53" t="s">
        <v>49</v>
      </c>
      <c r="H14" s="54">
        <v>0.6</v>
      </c>
      <c r="I14" s="86">
        <v>0.04</v>
      </c>
      <c r="J14" s="85">
        <f t="shared" si="0"/>
        <v>15</v>
      </c>
      <c r="K14" s="71">
        <f>'butir kegiatan'!I66</f>
        <v>0</v>
      </c>
      <c r="L14" s="72">
        <f t="shared" si="1"/>
        <v>0</v>
      </c>
      <c r="M14" s="72">
        <f t="shared" si="2"/>
        <v>0</v>
      </c>
    </row>
    <row r="15" spans="1:13" ht="31.5" x14ac:dyDescent="0.25">
      <c r="A15" s="55"/>
      <c r="B15" s="57"/>
      <c r="C15" s="55"/>
      <c r="D15" s="57"/>
      <c r="E15" s="51">
        <v>19</v>
      </c>
      <c r="F15" s="52" t="s">
        <v>148</v>
      </c>
      <c r="G15" s="53" t="s">
        <v>149</v>
      </c>
      <c r="H15" s="54">
        <v>0.3972222222222222</v>
      </c>
      <c r="I15" s="86">
        <v>0.04</v>
      </c>
      <c r="J15" s="85">
        <f t="shared" si="0"/>
        <v>9.9305555555555554</v>
      </c>
      <c r="K15" s="71">
        <f>'butir kegiatan'!I76</f>
        <v>0</v>
      </c>
      <c r="L15" s="72">
        <f t="shared" si="1"/>
        <v>0</v>
      </c>
      <c r="M15" s="72">
        <f t="shared" si="2"/>
        <v>0</v>
      </c>
    </row>
    <row r="16" spans="1:13" ht="47.25" x14ac:dyDescent="0.25">
      <c r="A16" s="55"/>
      <c r="B16" s="57"/>
      <c r="C16" s="50" t="s">
        <v>150</v>
      </c>
      <c r="D16" s="56" t="s">
        <v>151</v>
      </c>
      <c r="E16" s="51">
        <v>8</v>
      </c>
      <c r="F16" s="52" t="s">
        <v>163</v>
      </c>
      <c r="G16" s="53" t="s">
        <v>57</v>
      </c>
      <c r="H16" s="54">
        <v>1.4000000000000001</v>
      </c>
      <c r="I16" s="86">
        <v>0.04</v>
      </c>
      <c r="J16" s="85">
        <f t="shared" si="0"/>
        <v>35</v>
      </c>
      <c r="K16" s="71">
        <f>'butir kegiatan'!I84</f>
        <v>0</v>
      </c>
      <c r="L16" s="72">
        <f t="shared" si="1"/>
        <v>0</v>
      </c>
      <c r="M16" s="72">
        <f t="shared" si="2"/>
        <v>0</v>
      </c>
    </row>
    <row r="17" spans="1:13" x14ac:dyDescent="0.25">
      <c r="A17" s="55"/>
      <c r="B17" s="57"/>
      <c r="C17" s="55"/>
      <c r="D17" s="57"/>
      <c r="E17" s="51">
        <v>23</v>
      </c>
      <c r="F17" s="52" t="s">
        <v>182</v>
      </c>
      <c r="G17" s="58" t="s">
        <v>57</v>
      </c>
      <c r="H17" s="54">
        <v>0.6</v>
      </c>
      <c r="I17" s="86">
        <v>0.04</v>
      </c>
      <c r="J17" s="85">
        <f t="shared" si="0"/>
        <v>15</v>
      </c>
      <c r="K17" s="71">
        <f>'butir kegiatan'!I99</f>
        <v>0</v>
      </c>
      <c r="L17" s="72">
        <f t="shared" si="1"/>
        <v>0</v>
      </c>
      <c r="M17" s="72">
        <f t="shared" si="2"/>
        <v>0</v>
      </c>
    </row>
    <row r="18" spans="1:13" ht="47.25" x14ac:dyDescent="0.25">
      <c r="A18" s="55"/>
      <c r="B18" s="57"/>
      <c r="C18" s="55"/>
      <c r="D18" s="57"/>
      <c r="E18" s="51">
        <v>24</v>
      </c>
      <c r="F18" s="52" t="s">
        <v>183</v>
      </c>
      <c r="G18" s="58" t="s">
        <v>57</v>
      </c>
      <c r="H18" s="54">
        <v>0.8</v>
      </c>
      <c r="I18" s="86">
        <v>0.04</v>
      </c>
      <c r="J18" s="85">
        <f t="shared" si="0"/>
        <v>20</v>
      </c>
      <c r="K18" s="71">
        <f>'butir kegiatan'!I100</f>
        <v>0</v>
      </c>
      <c r="L18" s="72">
        <f t="shared" si="1"/>
        <v>0</v>
      </c>
      <c r="M18" s="72">
        <f t="shared" si="2"/>
        <v>0</v>
      </c>
    </row>
    <row r="19" spans="1:13" ht="47.25" x14ac:dyDescent="0.25">
      <c r="A19" s="55"/>
      <c r="B19" s="57"/>
      <c r="C19" s="55"/>
      <c r="D19" s="57"/>
      <c r="E19" s="51">
        <v>31</v>
      </c>
      <c r="F19" s="52" t="s">
        <v>190</v>
      </c>
      <c r="G19" s="58" t="s">
        <v>57</v>
      </c>
      <c r="H19" s="54">
        <v>0.8</v>
      </c>
      <c r="I19" s="86">
        <v>0.04</v>
      </c>
      <c r="J19" s="85">
        <f t="shared" si="0"/>
        <v>20</v>
      </c>
      <c r="K19" s="71">
        <f>'butir kegiatan'!I107</f>
        <v>0</v>
      </c>
      <c r="L19" s="72">
        <f t="shared" si="1"/>
        <v>0</v>
      </c>
      <c r="M19" s="72">
        <f t="shared" si="2"/>
        <v>0</v>
      </c>
    </row>
    <row r="20" spans="1:13" ht="31.5" x14ac:dyDescent="0.25">
      <c r="A20" s="55"/>
      <c r="B20" s="57"/>
      <c r="C20" s="55"/>
      <c r="D20" s="57"/>
      <c r="E20" s="51">
        <v>32</v>
      </c>
      <c r="F20" s="52" t="s">
        <v>191</v>
      </c>
      <c r="G20" s="58" t="s">
        <v>57</v>
      </c>
      <c r="H20" s="54">
        <v>0.6</v>
      </c>
      <c r="I20" s="86">
        <v>0.04</v>
      </c>
      <c r="J20" s="85">
        <f t="shared" si="0"/>
        <v>15</v>
      </c>
      <c r="K20" s="71">
        <f>'butir kegiatan'!I108</f>
        <v>0</v>
      </c>
      <c r="L20" s="72">
        <f t="shared" si="1"/>
        <v>0</v>
      </c>
      <c r="M20" s="72">
        <f t="shared" si="2"/>
        <v>0</v>
      </c>
    </row>
    <row r="21" spans="1:13" ht="63" x14ac:dyDescent="0.25">
      <c r="A21" s="55"/>
      <c r="B21" s="57"/>
      <c r="C21" s="55"/>
      <c r="D21" s="57"/>
      <c r="E21" s="51">
        <v>33</v>
      </c>
      <c r="F21" s="52" t="s">
        <v>192</v>
      </c>
      <c r="G21" s="58" t="s">
        <v>57</v>
      </c>
      <c r="H21" s="54">
        <v>1.1200000000000001</v>
      </c>
      <c r="I21" s="86">
        <v>0.04</v>
      </c>
      <c r="J21" s="85">
        <f t="shared" si="0"/>
        <v>28.000000000000004</v>
      </c>
      <c r="K21" s="71">
        <f>'butir kegiatan'!I109</f>
        <v>0</v>
      </c>
      <c r="L21" s="72">
        <f t="shared" si="1"/>
        <v>0</v>
      </c>
      <c r="M21" s="72">
        <f t="shared" si="2"/>
        <v>0</v>
      </c>
    </row>
    <row r="22" spans="1:13" ht="63" x14ac:dyDescent="0.25">
      <c r="A22" s="55"/>
      <c r="B22" s="57"/>
      <c r="C22" s="55"/>
      <c r="D22" s="57"/>
      <c r="E22" s="51">
        <v>37</v>
      </c>
      <c r="F22" s="52" t="s">
        <v>197</v>
      </c>
      <c r="G22" s="58" t="s">
        <v>57</v>
      </c>
      <c r="H22" s="54">
        <v>1</v>
      </c>
      <c r="I22" s="86">
        <v>0.04</v>
      </c>
      <c r="J22" s="85">
        <f t="shared" si="0"/>
        <v>25</v>
      </c>
      <c r="K22" s="71">
        <f>'butir kegiatan'!I113</f>
        <v>0</v>
      </c>
      <c r="L22" s="72">
        <f t="shared" si="1"/>
        <v>0</v>
      </c>
      <c r="M22" s="72">
        <f t="shared" si="2"/>
        <v>0</v>
      </c>
    </row>
    <row r="23" spans="1:13" ht="47.25" x14ac:dyDescent="0.25">
      <c r="A23" s="55"/>
      <c r="B23" s="57"/>
      <c r="C23" s="59" t="s">
        <v>201</v>
      </c>
      <c r="D23" s="59" t="s">
        <v>202</v>
      </c>
      <c r="E23" s="58">
        <v>6</v>
      </c>
      <c r="F23" s="52" t="s">
        <v>208</v>
      </c>
      <c r="G23" s="58" t="s">
        <v>57</v>
      </c>
      <c r="H23" s="54">
        <v>0.78166666666666662</v>
      </c>
      <c r="I23" s="86">
        <v>0.04</v>
      </c>
      <c r="J23" s="85">
        <f t="shared" si="0"/>
        <v>19.541666666666664</v>
      </c>
      <c r="K23" s="71">
        <f>'butir kegiatan'!I121</f>
        <v>0</v>
      </c>
      <c r="L23" s="72">
        <f t="shared" si="1"/>
        <v>0</v>
      </c>
      <c r="M23" s="72">
        <f t="shared" si="2"/>
        <v>0</v>
      </c>
    </row>
    <row r="24" spans="1:13" ht="110.25" x14ac:dyDescent="0.25">
      <c r="A24" s="55"/>
      <c r="B24" s="57"/>
      <c r="C24" s="64" t="s">
        <v>211</v>
      </c>
      <c r="D24" s="59" t="s">
        <v>212</v>
      </c>
      <c r="E24" s="58">
        <v>3</v>
      </c>
      <c r="F24" s="52" t="s">
        <v>215</v>
      </c>
      <c r="G24" s="58" t="s">
        <v>57</v>
      </c>
      <c r="H24" s="54">
        <v>0.59232323232323236</v>
      </c>
      <c r="I24" s="86">
        <v>0.04</v>
      </c>
      <c r="J24" s="85">
        <f t="shared" si="0"/>
        <v>14.808080808080808</v>
      </c>
      <c r="K24" s="71">
        <f>'butir kegiatan'!I125</f>
        <v>0</v>
      </c>
      <c r="L24" s="72">
        <f t="shared" si="1"/>
        <v>0</v>
      </c>
      <c r="M24" s="72">
        <f t="shared" si="2"/>
        <v>0</v>
      </c>
    </row>
    <row r="25" spans="1:13" ht="47.25" x14ac:dyDescent="0.25">
      <c r="A25" s="55"/>
      <c r="B25" s="57"/>
      <c r="C25" s="65"/>
      <c r="D25" s="67"/>
      <c r="E25" s="58">
        <v>8</v>
      </c>
      <c r="F25" s="52" t="s">
        <v>221</v>
      </c>
      <c r="G25" s="58" t="s">
        <v>57</v>
      </c>
      <c r="H25" s="54">
        <v>0.55100000000000005</v>
      </c>
      <c r="I25" s="86">
        <v>0.04</v>
      </c>
      <c r="J25" s="85">
        <f t="shared" si="0"/>
        <v>13.775</v>
      </c>
      <c r="K25" s="71">
        <f>'butir kegiatan'!I130</f>
        <v>0</v>
      </c>
      <c r="L25" s="72">
        <f t="shared" si="1"/>
        <v>0</v>
      </c>
      <c r="M25" s="72">
        <f t="shared" si="2"/>
        <v>0</v>
      </c>
    </row>
    <row r="26" spans="1:13" ht="63" x14ac:dyDescent="0.25">
      <c r="A26" s="69"/>
      <c r="B26" s="70"/>
      <c r="C26" s="66"/>
      <c r="D26" s="68"/>
      <c r="E26" s="58">
        <v>9</v>
      </c>
      <c r="F26" s="52" t="s">
        <v>222</v>
      </c>
      <c r="G26" s="58" t="s">
        <v>57</v>
      </c>
      <c r="H26" s="54">
        <v>1.2</v>
      </c>
      <c r="I26" s="86">
        <v>0.04</v>
      </c>
      <c r="J26" s="85">
        <f t="shared" si="0"/>
        <v>30</v>
      </c>
      <c r="K26" s="71">
        <f>'butir kegiatan'!I131</f>
        <v>0</v>
      </c>
      <c r="L26" s="72">
        <f t="shared" si="1"/>
        <v>0</v>
      </c>
      <c r="M26" s="72">
        <f t="shared" si="2"/>
        <v>0</v>
      </c>
    </row>
    <row r="27" spans="1:13" x14ac:dyDescent="0.25">
      <c r="A27"/>
      <c r="B27"/>
      <c r="C27"/>
      <c r="D27"/>
      <c r="E27" s="46"/>
      <c r="F27"/>
      <c r="G27"/>
      <c r="H27"/>
      <c r="I27" s="45"/>
      <c r="J27" s="101" t="s">
        <v>23</v>
      </c>
      <c r="K27" s="102"/>
      <c r="L27" s="36">
        <f>SUM(L19:L26)</f>
        <v>0</v>
      </c>
      <c r="M27" s="103">
        <f>L27/L28</f>
        <v>0</v>
      </c>
    </row>
    <row r="28" spans="1:13" x14ac:dyDescent="0.25">
      <c r="A28"/>
      <c r="B28"/>
      <c r="C28"/>
      <c r="D28"/>
      <c r="E28" s="46"/>
      <c r="F28"/>
      <c r="G28"/>
      <c r="H28"/>
      <c r="I28" s="45"/>
      <c r="J28" s="105" t="s">
        <v>21</v>
      </c>
      <c r="K28" s="105"/>
      <c r="L28" s="41" t="s">
        <v>21</v>
      </c>
      <c r="M28" s="104"/>
    </row>
    <row r="29" spans="1:13" x14ac:dyDescent="0.25">
      <c r="A29"/>
      <c r="B29"/>
      <c r="C29"/>
      <c r="D29"/>
      <c r="E29" s="46"/>
      <c r="F29"/>
      <c r="G29"/>
      <c r="H29"/>
      <c r="I29" s="45"/>
      <c r="J29" s="106" t="s">
        <v>22</v>
      </c>
      <c r="K29" s="106"/>
      <c r="L29" s="106"/>
      <c r="M29" s="37">
        <f>ROUND(M27,0)</f>
        <v>0</v>
      </c>
    </row>
  </sheetData>
  <sheetProtection formatCells="0" formatColumns="0" formatRows="0"/>
  <mergeCells count="18">
    <mergeCell ref="A1:M1"/>
    <mergeCell ref="A2:M2"/>
    <mergeCell ref="A5:A6"/>
    <mergeCell ref="B5:B6"/>
    <mergeCell ref="C5:D6"/>
    <mergeCell ref="E5:F6"/>
    <mergeCell ref="G5:G6"/>
    <mergeCell ref="H5:H6"/>
    <mergeCell ref="J5:J6"/>
    <mergeCell ref="K5:K6"/>
    <mergeCell ref="L5:L6"/>
    <mergeCell ref="M5:M6"/>
    <mergeCell ref="A3:M3"/>
    <mergeCell ref="J27:K27"/>
    <mergeCell ref="M27:M28"/>
    <mergeCell ref="J28:K28"/>
    <mergeCell ref="J29:L29"/>
    <mergeCell ref="E7:F7"/>
  </mergeCells>
  <phoneticPr fontId="13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D7DE2-7658-4BE4-86D5-66C886A3AC0E}">
  <dimension ref="A1:F11"/>
  <sheetViews>
    <sheetView workbookViewId="0">
      <selection activeCell="G15" sqref="G15"/>
    </sheetView>
  </sheetViews>
  <sheetFormatPr defaultRowHeight="15" x14ac:dyDescent="0.25"/>
  <cols>
    <col min="1" max="1" width="4.140625" bestFit="1" customWidth="1"/>
    <col min="2" max="2" width="29.28515625" customWidth="1"/>
    <col min="3" max="3" width="38.7109375" customWidth="1"/>
    <col min="4" max="4" width="28.42578125" customWidth="1"/>
    <col min="5" max="5" width="29" customWidth="1"/>
  </cols>
  <sheetData>
    <row r="1" spans="1:6" x14ac:dyDescent="0.25">
      <c r="A1" s="26"/>
      <c r="B1" s="26"/>
      <c r="C1" s="26"/>
      <c r="D1" s="26"/>
      <c r="E1" s="26"/>
    </row>
    <row r="2" spans="1:6" ht="18" x14ac:dyDescent="0.25">
      <c r="A2" s="116" t="s">
        <v>25</v>
      </c>
      <c r="B2" s="116"/>
      <c r="C2" s="116"/>
      <c r="D2" s="116"/>
      <c r="E2" s="116"/>
    </row>
    <row r="3" spans="1:6" ht="18" x14ac:dyDescent="0.25">
      <c r="A3" s="117" t="s">
        <v>34</v>
      </c>
      <c r="B3" s="117"/>
      <c r="C3" s="117"/>
      <c r="D3" s="117"/>
      <c r="E3" s="117"/>
    </row>
    <row r="4" spans="1:6" ht="18" x14ac:dyDescent="0.25">
      <c r="A4" s="117" t="s">
        <v>237</v>
      </c>
      <c r="B4" s="117"/>
      <c r="C4" s="117"/>
      <c r="D4" s="117"/>
      <c r="E4" s="117"/>
    </row>
    <row r="5" spans="1:6" x14ac:dyDescent="0.25">
      <c r="A5" s="26"/>
      <c r="B5" s="26"/>
      <c r="C5" s="26"/>
      <c r="D5" s="26"/>
      <c r="E5" s="26"/>
    </row>
    <row r="6" spans="1:6" ht="42.75" x14ac:dyDescent="0.25">
      <c r="A6" s="27" t="s">
        <v>3</v>
      </c>
      <c r="B6" s="27" t="s">
        <v>26</v>
      </c>
      <c r="C6" s="27" t="s">
        <v>19</v>
      </c>
      <c r="D6" s="27" t="s">
        <v>35</v>
      </c>
      <c r="E6" s="27" t="s">
        <v>36</v>
      </c>
    </row>
    <row r="7" spans="1:6" ht="16.5" x14ac:dyDescent="0.25">
      <c r="A7" s="118">
        <v>1</v>
      </c>
      <c r="B7" s="121" t="s">
        <v>37</v>
      </c>
      <c r="C7" s="28" t="s">
        <v>38</v>
      </c>
      <c r="D7" s="29">
        <f>'AP Pertama'!M37</f>
        <v>0</v>
      </c>
      <c r="E7" s="124">
        <f>SUM(D7:D10)</f>
        <v>0</v>
      </c>
      <c r="F7" s="91"/>
    </row>
    <row r="8" spans="1:6" ht="16.5" x14ac:dyDescent="0.25">
      <c r="A8" s="119"/>
      <c r="B8" s="122"/>
      <c r="C8" s="28" t="s">
        <v>39</v>
      </c>
      <c r="D8" s="30">
        <f>'AP Muda'!M53</f>
        <v>0</v>
      </c>
      <c r="E8" s="125"/>
      <c r="F8" s="91"/>
    </row>
    <row r="9" spans="1:6" ht="16.5" x14ac:dyDescent="0.25">
      <c r="A9" s="119"/>
      <c r="B9" s="122"/>
      <c r="C9" s="40" t="s">
        <v>40</v>
      </c>
      <c r="D9" s="47">
        <f>'AP Madya'!M47</f>
        <v>0</v>
      </c>
      <c r="E9" s="125"/>
      <c r="F9" s="91"/>
    </row>
    <row r="10" spans="1:6" ht="16.5" x14ac:dyDescent="0.25">
      <c r="A10" s="120"/>
      <c r="B10" s="123"/>
      <c r="C10" s="40" t="s">
        <v>41</v>
      </c>
      <c r="D10" s="31">
        <f>'AP Utama'!M29</f>
        <v>0</v>
      </c>
      <c r="E10" s="126"/>
      <c r="F10" s="92"/>
    </row>
    <row r="11" spans="1:6" ht="16.5" x14ac:dyDescent="0.25">
      <c r="A11" s="26"/>
      <c r="B11" s="26"/>
      <c r="C11" s="26"/>
      <c r="D11" s="32"/>
      <c r="E11" s="26"/>
      <c r="F11" s="93"/>
    </row>
  </sheetData>
  <mergeCells count="6">
    <mergeCell ref="A2:E2"/>
    <mergeCell ref="A3:E3"/>
    <mergeCell ref="A7:A10"/>
    <mergeCell ref="B7:B10"/>
    <mergeCell ref="E7:E10"/>
    <mergeCell ref="A4:E4"/>
  </mergeCell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33AA7-42DA-4514-8A42-13502A5A52DE}">
  <dimension ref="A1:I11"/>
  <sheetViews>
    <sheetView workbookViewId="0">
      <selection activeCell="C13" sqref="C13"/>
    </sheetView>
  </sheetViews>
  <sheetFormatPr defaultRowHeight="15.75" x14ac:dyDescent="0.25"/>
  <cols>
    <col min="1" max="1" width="9.140625" style="1"/>
    <col min="2" max="2" width="28" style="1" customWidth="1"/>
    <col min="3" max="3" width="43.5703125" style="1" customWidth="1"/>
    <col min="4" max="8" width="11.140625" style="1" customWidth="1"/>
    <col min="9" max="9" width="27.42578125" style="1" customWidth="1"/>
    <col min="10" max="16384" width="9.140625" style="1"/>
  </cols>
  <sheetData>
    <row r="1" spans="1:9" x14ac:dyDescent="0.25">
      <c r="A1" s="133" t="s">
        <v>25</v>
      </c>
      <c r="B1" s="133"/>
      <c r="C1" s="133"/>
      <c r="D1" s="133"/>
      <c r="E1" s="133"/>
      <c r="F1" s="133"/>
      <c r="G1" s="133"/>
      <c r="H1" s="133"/>
      <c r="I1" s="133"/>
    </row>
    <row r="2" spans="1:9" x14ac:dyDescent="0.25">
      <c r="A2" s="134" t="s">
        <v>34</v>
      </c>
      <c r="B2" s="134"/>
      <c r="C2" s="134"/>
      <c r="D2" s="134"/>
      <c r="E2" s="134"/>
      <c r="F2" s="134"/>
      <c r="G2" s="134"/>
      <c r="H2" s="134"/>
      <c r="I2" s="134"/>
    </row>
    <row r="3" spans="1:9" x14ac:dyDescent="0.25">
      <c r="A3" s="134" t="s">
        <v>228</v>
      </c>
      <c r="B3" s="134"/>
      <c r="C3" s="134"/>
      <c r="D3" s="134"/>
      <c r="E3" s="134"/>
      <c r="F3" s="134"/>
      <c r="G3" s="134"/>
      <c r="H3" s="134"/>
      <c r="I3" s="134"/>
    </row>
    <row r="4" spans="1:9" x14ac:dyDescent="0.25">
      <c r="A4" s="74"/>
      <c r="B4" s="74"/>
      <c r="C4" s="74"/>
      <c r="D4" s="74"/>
      <c r="E4" s="74"/>
      <c r="F4" s="74"/>
      <c r="G4" s="74"/>
      <c r="H4" s="74"/>
      <c r="I4" s="74"/>
    </row>
    <row r="5" spans="1:9" x14ac:dyDescent="0.25">
      <c r="A5" s="135" t="s">
        <v>3</v>
      </c>
      <c r="B5" s="135" t="s">
        <v>26</v>
      </c>
      <c r="C5" s="135" t="s">
        <v>19</v>
      </c>
      <c r="D5" s="137" t="s">
        <v>236</v>
      </c>
      <c r="E5" s="138"/>
      <c r="F5" s="138"/>
      <c r="G5" s="138"/>
      <c r="H5" s="139"/>
      <c r="I5" s="135" t="s">
        <v>36</v>
      </c>
    </row>
    <row r="6" spans="1:9" x14ac:dyDescent="0.25">
      <c r="A6" s="136"/>
      <c r="B6" s="136"/>
      <c r="C6" s="136"/>
      <c r="D6" s="75" t="s">
        <v>229</v>
      </c>
      <c r="E6" s="75" t="s">
        <v>230</v>
      </c>
      <c r="F6" s="75" t="s">
        <v>231</v>
      </c>
      <c r="G6" s="75" t="s">
        <v>232</v>
      </c>
      <c r="H6" s="75" t="s">
        <v>233</v>
      </c>
      <c r="I6" s="136"/>
    </row>
    <row r="7" spans="1:9" x14ac:dyDescent="0.25">
      <c r="A7" s="127">
        <v>1</v>
      </c>
      <c r="B7" s="130" t="s">
        <v>235</v>
      </c>
      <c r="C7" s="76" t="s">
        <v>38</v>
      </c>
      <c r="D7" s="77">
        <f>'rekap formasi per tahun'!D7:D10</f>
        <v>0</v>
      </c>
      <c r="E7" s="77">
        <f>'rekap formasi per tahun'!E7:E10</f>
        <v>0</v>
      </c>
      <c r="F7" s="77">
        <f>'rekap formasi per tahun'!F7:F10</f>
        <v>0</v>
      </c>
      <c r="G7" s="77">
        <f>'rekap formasi per tahun'!G7:G10</f>
        <v>0</v>
      </c>
      <c r="H7" s="77">
        <f>'rekap formasi per tahun'!H7:H10</f>
        <v>0</v>
      </c>
      <c r="I7" s="77">
        <f>SUM(D7:H7)</f>
        <v>0</v>
      </c>
    </row>
    <row r="8" spans="1:9" x14ac:dyDescent="0.25">
      <c r="A8" s="128"/>
      <c r="B8" s="131"/>
      <c r="C8" s="76" t="s">
        <v>39</v>
      </c>
      <c r="D8" s="77">
        <f>'rekap formasi per tahun'!D8:D11</f>
        <v>0</v>
      </c>
      <c r="E8" s="78">
        <f>'[1]PP Muda'!O51</f>
        <v>0</v>
      </c>
      <c r="F8" s="78">
        <f>'[1]PP Muda'!P51</f>
        <v>0</v>
      </c>
      <c r="G8" s="78">
        <f>'[1]PP Muda'!Q51</f>
        <v>0</v>
      </c>
      <c r="H8" s="78">
        <f>'[1]PP Muda'!R51</f>
        <v>0</v>
      </c>
      <c r="I8" s="87">
        <f>SUM(D8:H8)</f>
        <v>0</v>
      </c>
    </row>
    <row r="9" spans="1:9" x14ac:dyDescent="0.25">
      <c r="A9" s="128"/>
      <c r="B9" s="131"/>
      <c r="C9" s="79" t="s">
        <v>40</v>
      </c>
      <c r="D9" s="77">
        <f>'rekap formasi per tahun'!D9:D12</f>
        <v>0</v>
      </c>
      <c r="E9" s="80">
        <f>'[1]PP Madya'!O40</f>
        <v>0</v>
      </c>
      <c r="F9" s="80">
        <f>'[1]PP Madya'!P40</f>
        <v>0</v>
      </c>
      <c r="G9" s="80">
        <f>'[1]PP Madya'!Q40</f>
        <v>0</v>
      </c>
      <c r="H9" s="80">
        <f>'[1]PP Madya'!R40</f>
        <v>0</v>
      </c>
      <c r="I9" s="87">
        <f>SUM(D9:H9)</f>
        <v>0</v>
      </c>
    </row>
    <row r="10" spans="1:9" x14ac:dyDescent="0.25">
      <c r="A10" s="128"/>
      <c r="B10" s="131"/>
      <c r="C10" s="79" t="s">
        <v>240</v>
      </c>
      <c r="D10" s="77">
        <f>'rekap formasi per tahun'!D10:D13</f>
        <v>0</v>
      </c>
      <c r="E10" s="80">
        <f>'[1]PP Madya'!O41</f>
        <v>0</v>
      </c>
      <c r="F10" s="80">
        <f>'[1]PP Madya'!P41</f>
        <v>0</v>
      </c>
      <c r="G10" s="80">
        <f>'[1]PP Madya'!Q41</f>
        <v>0</v>
      </c>
      <c r="H10" s="80">
        <f>'[1]PP Madya'!R41</f>
        <v>0</v>
      </c>
      <c r="I10" s="88">
        <f>SUM(D10:H10)</f>
        <v>0</v>
      </c>
    </row>
    <row r="11" spans="1:9" x14ac:dyDescent="0.25">
      <c r="A11" s="129"/>
      <c r="B11" s="132"/>
      <c r="C11" s="81" t="s">
        <v>234</v>
      </c>
      <c r="D11" s="82">
        <f>SUM(D7:D10)</f>
        <v>0</v>
      </c>
      <c r="E11" s="82">
        <f t="shared" ref="E11:H11" si="0">SUM(E7:E10)</f>
        <v>0</v>
      </c>
      <c r="F11" s="82">
        <f t="shared" si="0"/>
        <v>0</v>
      </c>
      <c r="G11" s="82">
        <f t="shared" si="0"/>
        <v>0</v>
      </c>
      <c r="H11" s="82">
        <f t="shared" si="0"/>
        <v>0</v>
      </c>
      <c r="I11" s="89">
        <f>SUM(D11:H11)</f>
        <v>0</v>
      </c>
    </row>
  </sheetData>
  <mergeCells count="10">
    <mergeCell ref="A7:A11"/>
    <mergeCell ref="B7:B11"/>
    <mergeCell ref="A1:I1"/>
    <mergeCell ref="A2:I2"/>
    <mergeCell ref="A3:I3"/>
    <mergeCell ref="A5:A6"/>
    <mergeCell ref="B5:B6"/>
    <mergeCell ref="C5:C6"/>
    <mergeCell ref="D5:H5"/>
    <mergeCell ref="I5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Petunjuk Pengisian</vt:lpstr>
      <vt:lpstr>butir kegiatan</vt:lpstr>
      <vt:lpstr>AP Pertama</vt:lpstr>
      <vt:lpstr>AP Muda</vt:lpstr>
      <vt:lpstr>AP Madya</vt:lpstr>
      <vt:lpstr>AP Utama</vt:lpstr>
      <vt:lpstr>rekap formasi per tahun</vt:lpstr>
      <vt:lpstr>rekap formasi 5 tahun</vt:lpstr>
      <vt:lpstr>'butir kegiatan'!_GoBack</vt:lpstr>
      <vt:lpstr>'butir kegiatan'!_Hlk33431277</vt:lpstr>
      <vt:lpstr>'butir kegiatan'!_Hlk33431287</vt:lpstr>
      <vt:lpstr>'butir kegiatan'!_Hlk33431307</vt:lpstr>
      <vt:lpstr>'butir kegiatan'!Print_Titles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ADIAN</dc:creator>
  <cp:lastModifiedBy>dian paramita</cp:lastModifiedBy>
  <cp:lastPrinted>2020-06-05T08:09:08Z</cp:lastPrinted>
  <dcterms:created xsi:type="dcterms:W3CDTF">2020-04-03T03:22:49Z</dcterms:created>
  <dcterms:modified xsi:type="dcterms:W3CDTF">2021-04-06T05:24:00Z</dcterms:modified>
</cp:coreProperties>
</file>